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a\Documents\SJEDNICE GRADSKOG VIJEĆA 2025\2. SJEDNICA GRADSKOG VIJEĆA\Rebalans\I izmjene Programa građenja\"/>
    </mc:Choice>
  </mc:AlternateContent>
  <xr:revisionPtr revIDLastSave="0" documentId="13_ncr:1_{E6D55E74-79AA-439A-A4F9-8CDEBE59D413}" xr6:coauthVersionLast="47" xr6:coauthVersionMax="47" xr10:uidLastSave="{00000000-0000-0000-0000-000000000000}"/>
  <bookViews>
    <workbookView xWindow="-120" yWindow="-120" windowWidth="29040" windowHeight="15840" xr2:uid="{5FA86B05-47F8-4A45-9052-48DB417BE562}"/>
  </bookViews>
  <sheets>
    <sheet name="List1" sheetId="1" r:id="rId1"/>
  </sheets>
  <definedNames>
    <definedName name="_xlnm.Print_Area" localSheetId="0">List1!$B$2:$F$248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9" i="1" l="1"/>
  <c r="C225" i="1"/>
  <c r="C171" i="1"/>
  <c r="C167" i="1"/>
  <c r="F232" i="1"/>
  <c r="F230" i="1"/>
  <c r="C211" i="1"/>
  <c r="C215" i="1"/>
  <c r="C192" i="1"/>
  <c r="C179" i="1"/>
  <c r="C137" i="1"/>
  <c r="F106" i="1"/>
  <c r="F105" i="1"/>
  <c r="C90" i="1"/>
  <c r="C86" i="1"/>
  <c r="C64" i="1"/>
  <c r="C59" i="1"/>
  <c r="C20" i="1"/>
  <c r="C53" i="1" l="1"/>
  <c r="F107" i="1"/>
  <c r="F231" i="1" l="1"/>
  <c r="C197" i="1"/>
  <c r="C183" i="1"/>
  <c r="C175" i="1"/>
  <c r="C82" i="1"/>
  <c r="C78" i="1"/>
  <c r="C100" i="1" s="1"/>
  <c r="C157" i="1" l="1"/>
  <c r="C127" i="1"/>
  <c r="C149" i="1" l="1"/>
  <c r="C153" i="1"/>
  <c r="C234" i="1" l="1"/>
  <c r="C117" i="1"/>
  <c r="F108" i="1" l="1"/>
  <c r="F109" i="1"/>
  <c r="C74" i="1"/>
  <c r="F111" i="1" l="1"/>
  <c r="E236" i="1" s="1"/>
  <c r="C187" i="1"/>
  <c r="C162" i="1"/>
  <c r="C121" i="1"/>
  <c r="C143" i="1"/>
  <c r="C131" i="1"/>
  <c r="C206" i="1"/>
</calcChain>
</file>

<file path=xl/sharedStrings.xml><?xml version="1.0" encoding="utf-8"?>
<sst xmlns="http://schemas.openxmlformats.org/spreadsheetml/2006/main" count="292" uniqueCount="132">
  <si>
    <t>I. UVODNE ODREDBE</t>
  </si>
  <si>
    <t>II. PROGRAM 2003 GRADNJA OBJEKATA I UREĐAJA KOMUNALNE INFRASTUKTURE</t>
  </si>
  <si>
    <t>NAZIV PROJEKTA</t>
  </si>
  <si>
    <t>PROCJENA  TROŠKOVA</t>
  </si>
  <si>
    <t>IZVORI FINANCIRANJA</t>
  </si>
  <si>
    <t>IZNOSI</t>
  </si>
  <si>
    <t>KAPITALNI PROJEKT K200301</t>
  </si>
  <si>
    <t>opći prihodi i primici</t>
  </si>
  <si>
    <t>IZGRADNJA I REKONSTRUKCIJA CESTA, ULICA, NOGOSTUPA I PJEŠAČKIH POVRŠINA</t>
  </si>
  <si>
    <t>prihodi za posebne namjene (šumski doprinos)</t>
  </si>
  <si>
    <t>prihodi za posebne namjene (komunalni doprinos)</t>
  </si>
  <si>
    <t>pomoći iz  proračuna</t>
  </si>
  <si>
    <t>donacije</t>
  </si>
  <si>
    <t xml:space="preserve">Opis pojedinačnih poslova (aktivnosti)                                                                                                                                      </t>
  </si>
  <si>
    <t>Procjena pojedinačnih troškova</t>
  </si>
  <si>
    <t>1) UREĐENJE NERAZVRSTANIH CESTA NA PODRUČJU GRADA</t>
  </si>
  <si>
    <t>M.O. VARAŽDINSKE TOPLICE</t>
  </si>
  <si>
    <t>M.O. MARTINKOVEC</t>
  </si>
  <si>
    <t>2) Kapitalna pomoć: sufinanciranje projekata ŽUC-a</t>
  </si>
  <si>
    <t>RASHODI</t>
  </si>
  <si>
    <t>Konto 32 Materijalni rashodi</t>
  </si>
  <si>
    <t xml:space="preserve">Konto 42 Rashodi za nabavu proizvedene dugotrajne imovine </t>
  </si>
  <si>
    <t>KAPITALNI PROJEKT K200304</t>
  </si>
  <si>
    <t>IZGRADNJA, REKONSTRUKCIJA I  PROŠIRENJE JAVNE RASVJETE</t>
  </si>
  <si>
    <t>Radovi se odnose na izradu projektne dokumentacije, ishođenje akata za građenje, podmirivenje troškova priključka na infrastrukturu isporučitelju električne energije, stručni nadzor te dobavu i montažu instalacija, objekata i uređaja javne rasvjete.</t>
  </si>
  <si>
    <t>Konto 45 Rashodi za dodatna ulaganja na nefinancijskoj imovini</t>
  </si>
  <si>
    <t>KAPITALNI PROJEKT K200316</t>
  </si>
  <si>
    <t>pomoći prijenos EU sredstava</t>
  </si>
  <si>
    <t xml:space="preserve">REKREACIJSKI PARK TUHOVEC
</t>
  </si>
  <si>
    <t>Osiguranje financijskih sredstava</t>
  </si>
  <si>
    <t>Troškovi gradnje objekata i uređaja komunalne infrastrukture dijelom su procijenjeni temeljem važećih cijena gradnje tih ili sličnih objekata u vrijeme izrade ovog Programa, a dijelom su uneseni  iz financijskih procjena u sklopu gotove projektno-tehničke dokumentacije.</t>
  </si>
  <si>
    <t xml:space="preserve">Sredstva potrebna za izvršenje Programa gradnje objekata i uređaja komunalne infrastrukture, u iznosu od </t>
  </si>
  <si>
    <t>osigurat će se iz sljedećih izvora:</t>
  </si>
  <si>
    <t>REKAPITULACIJA IZVORA FINANCIRANJA</t>
  </si>
  <si>
    <t>OPĆI PRIHODI I PRIMICI</t>
  </si>
  <si>
    <t>DONACIJE</t>
  </si>
  <si>
    <t>UKUPNO</t>
  </si>
  <si>
    <t>III. PROGRAM 2020 GRADNJA OBJEKATA DRUŠTVENE I DRUGE INFRASTRUKTURE</t>
  </si>
  <si>
    <t>KAPITALNI PROJEKT K200307</t>
  </si>
  <si>
    <t xml:space="preserve">ULAGANJA U SPORTSKE OBJEKTE I POVRŠINE
</t>
  </si>
  <si>
    <t>Konto 38 Ostali rashodi</t>
  </si>
  <si>
    <t>KAPITALNI PROJEKT K201603</t>
  </si>
  <si>
    <t>STAMBENO NASELJE - SMART KVART</t>
  </si>
  <si>
    <t>KAPITALNI PROJEKT K202002</t>
  </si>
  <si>
    <t>ULAGANJA U INFRASTUKTURU, OBJEKTE I DOMOVE  U VLASNIŠTVU GRADA</t>
  </si>
  <si>
    <t>Opis pojedinačnih poslova</t>
  </si>
  <si>
    <t>KAPITALNI PROJEKT K202004</t>
  </si>
  <si>
    <t>DJEČJI VRTIĆ U SMART KVARTU</t>
  </si>
  <si>
    <t>Troškovi gradnje objekata i uređaja komunalne infrastrukture dijelom su procijenjeni temeljem važećih cijena gradnje tih ili sličnih objekata u vrijeme izrade ovog Programa, a dijelom su uneseni  iz financijskih procjena u sklopu gotove projektno  tehničke dokumentacije.</t>
  </si>
  <si>
    <t xml:space="preserve">Sredstva potrebna za izvršenje Programa građenja objekata društvene i druge infrastrukture, u iznosu od </t>
  </si>
  <si>
    <t xml:space="preserve">IV. ZAVRŠNE ODREDBE </t>
  </si>
  <si>
    <t>KAPITALNI PROJEKT K202003                                                                                                                                      SUSTAV JAVNE ODVODNJE I PROČIŠĆAVANJA OTPADNIH VODA AGLOMERACIJE V.TOPLICE</t>
  </si>
  <si>
    <t xml:space="preserve">Projekt obuhvaća troškove nastavka sufinanciranja radova na izgradnji kanalizacijskog sustava javne odvodnje naselja Varaždinske Toplice, Tuhovec, Lukačevec Toplički, Svibovec i Jalševec Svibovečki, prema projektnoj dokumentaciji Eko-Mlaz dm. ZOP OPOV - 91/15. Izvođač; zajednica ponuditelja: Vodogradnja Varaždin d.d., Koming d.o.o. Koprivnica i Tegra d.o.o. Čakovec, a nositelj projekta je pružatelj javne usluge VARKOM d.d. Prema donijetoj odluci Gradskog Vijeća i sklopljenom ugovoru, Grad sudjeluje sufinanciranjem u provedbi projekta.  </t>
  </si>
  <si>
    <t>Projektom se planira hortikulturno uređenje okoliša te izgradnja višenamjenskog igrališta sa pripadajućom sportskom opremom (mali nogomet/ košarka)  na parceli uz društveni dom u Tuhovcu. U sklopu projekta planira se uređenje novog igrališta za djecu, sa ogradom oko cijelog kompleksa. Projekt obuhvaća izradu projektne dokumentacije u 2024. godini, a nastavlja se izvođenjem radova u 2025. godini.</t>
  </si>
  <si>
    <t>Izrada geodetskih elaborata izvedenog stanja za upis u zemljišne knjige i troškovi postupka javne nabave.</t>
  </si>
  <si>
    <t xml:space="preserve">Usluge nadzora nad provođenjem radova na modernizaciji (asfaltiranju) kolničkog zastora i dodatnih nepredvidljivih torškova na modernizaciji (asfaltiranju) nerazvrstanih cesta. </t>
  </si>
  <si>
    <t xml:space="preserve">Projekt obnuhvaća izgradnju prometnica, oborinske odvodnje, vodovoda, kanalizacije, DTK i javne rasvjete, a sve sukladno projektnoj dokumentaciji izrađenoj od strane projektantskog ureda PRE-CON d.o.o. Lokacija planirane gradnje su neizgrađene parcele čk.br. 4350/36, 4350/44, 4350/45 sve  k.o. Varaždinske Toplice. Projekt obuhvaća izgradnju dijela prometnica i oborinske odvodnje u 2024. godini, a nastavlja se izvođenjem radova u 2025. i 2026. godini.  </t>
  </si>
  <si>
    <t>KAPITALNI PROJEKT K202011</t>
  </si>
  <si>
    <t>GEOTERMALNA ENERGIJA - ISTRAŽNI RADOVI</t>
  </si>
  <si>
    <t>Projekt obuhvaća ishođenje potrebne dokumentacije i dobivanje dozvole za istraživanje geotermalnog potencijala na postojećoj bušotini VTT-1. Projekt započinje 2024. godine a nastavlja se u 2025. i 2026. godini s ciljem dobivanja građevinske dozvole za rudarsko naftne objekte i postrojenja i ishođenje dozvole za eksploataciju.</t>
  </si>
  <si>
    <t>prihodi za posebne namjene (komunalna naknada)</t>
  </si>
  <si>
    <t>KAPITALNI PROJEKT K200323</t>
  </si>
  <si>
    <t xml:space="preserve">IZGRADNJA AUTOBUSNOG KOLODVORA
</t>
  </si>
  <si>
    <t>Trošak izrade tehničke dokumentacije za izvođenje radova a modernizaciji (asfaltiranju) kolničkog zastora i uređenju pješačkih staza</t>
  </si>
  <si>
    <t>Modernizacija kolničkog zastora (asfaltiranje) nastavka Ulice grada Vukovara u Varaždinskim Toplicama sa izgradnjom nogostupa.</t>
  </si>
  <si>
    <t xml:space="preserve">Izgradnja nogostupa obloženog opločnicima  u produžetku postojećeg nogostupa na Trgu A.Mihanovića </t>
  </si>
  <si>
    <t>M.O. GREŠĆEVINA - RETKOVEC SVIBOVEČKI</t>
  </si>
  <si>
    <t xml:space="preserve">Modernizacija kolničkog zastora (asfaltiranje) NC 2-026  Grešćevina d= 667,00 m. </t>
  </si>
  <si>
    <t>Uređenje parkirališta kod groblja u Varaždinskim Toplicama.</t>
  </si>
  <si>
    <t>Modernizacija kolničkog zastora (asfaltiranje) NC 1-033 Vrtna ulica d=70 m.</t>
  </si>
  <si>
    <t>Modernizacija kolničkog zastora (asfaltiranje) dijela NC 3-027 Jarki d=240,00 m</t>
  </si>
  <si>
    <t>Sufinanciranje projekata koje provodi ŽUC Varaždinske županije na izgradnji infrastrukture uz ceste na području Grada pod njihovom upravom.</t>
  </si>
  <si>
    <t>Sanacija klizišta na nerazvrstanoj cesti NC 1-098 Ulica Martina Pušteka  kod kućnog broja 95 u Donjoj Poljani.</t>
  </si>
  <si>
    <t>Konto 36 Pomoći dane u inozemstvo i unutar općeg proračuna</t>
  </si>
  <si>
    <t>M.O. DONJA POLJANA</t>
  </si>
  <si>
    <t>M.O. LOVRENTOVEC</t>
  </si>
  <si>
    <t xml:space="preserve">Projektom se planira izgradnja autobusnog kolodvora sa popratnim sadržajima temeljem najbolje ponuđenog sveobuhvatnog idejnog riješenja. Projekt obuhvaća izradu projektne dokumentacije u 2025. godini, a nastavlja se izvođenjem radova u 2026. godini. </t>
  </si>
  <si>
    <t>KAPITALNI PROJEKT K200324</t>
  </si>
  <si>
    <t xml:space="preserve">DOGRADNJA VATROGASNOG DOMA U VARAŽDINSKIM TOPLICAMA
</t>
  </si>
  <si>
    <t>Sredstva potrebna za provedbu Programa gradnje objekata društvene i druge infrastrukture za 2025. godinu osigurat će se iz prihoda Proračuna Grada Varaždinskih Toplica, te drugih izvora utvrđenih posebnim propisom, a rasporediti će se po pojedinim projektima na način koji slijedi iz tabličnog prikaza:</t>
  </si>
  <si>
    <t>Projekt se odnosi na uređenje, održavanje, opremanje, rekonstrukciju te energetsku obnovu objakata, domova i groblja u vlasništvu Grada. Troškovi obuhvaćaju  i trošak izrade projektne dokumentacije.</t>
  </si>
  <si>
    <t>Projekt obuhvaća izgradnju dječjeg vrtića ukupnog kapaciteta do 200 djece sa svim potrebnim sadržajima i funkcijama, a sve sukladno projektnoj dokumentaciji izrađenoj od projektantskog ureda Aris d.o.o. Lokacija planirane gradnje je neizgrađena parcela čk.br. 4350/35 k.o. Varaždinske Toplice. Projekt obuhvaća izradu projektne dokumentacije u 2023. i  2024. godini, a  nastavlja se izvođenjem radova u 2025. i 2026. godini.</t>
  </si>
  <si>
    <t>KAPITALNI PROJEKT K202006</t>
  </si>
  <si>
    <t>REKONSTRUKCIJA TRIVIJALNE ŠKOLE</t>
  </si>
  <si>
    <t>KAPITALNI PROJEKT K202013</t>
  </si>
  <si>
    <t>UREĐENJE TRŽNICE U VARAŽDINSKIM TOPLICAMA</t>
  </si>
  <si>
    <t>POMOĆI ( iz proračuna, prijenosa EU sredstava)</t>
  </si>
  <si>
    <t>POMOĆI (iz proračuna, od proračunskih i izvanproračunskih korisnika)</t>
  </si>
  <si>
    <t>nenamjenski primici od zaduživanja</t>
  </si>
  <si>
    <t>Projekt je planirana  energetska obnova zgrade trivijalne škole. Projekt počinje izvođenjem radova u 2025. godini a nastavlja se i u 2026.  godini.</t>
  </si>
  <si>
    <t xml:space="preserve">Projektom se planira dogradnja i opremanje vatrogasnog doma u Varaždinskim Toplicama. . Projekt obuhvaća izradu projektne dokumentacije u 2025. godini, a nastavlja se izvođenjem radova u 2026. godini. </t>
  </si>
  <si>
    <t>Projektom se planira uređenje tržnice u Varaždinskim Toplicama sa svim popratnim sadržajima. Projekt obuhvaća izradu projektne dokumentacije u 2025. godini, a nastavlja se izvođenjem radova u   2026. godini.</t>
  </si>
  <si>
    <t>Rekonstrukcija pješačke staze u Varaždinskoj ulici od kučnog broja 2 do kučnog broja 14.u Varaždinskim Toplicama ugradnjom betonskih opločnika sa granitnim posipom. Nastavak radova od 2024. godine</t>
  </si>
  <si>
    <t>prihodi za posebne namjene (koncesije)</t>
  </si>
  <si>
    <t>M.O. PETKOVEC TOPLIČKI</t>
  </si>
  <si>
    <t>PRIHODI ZA POSEBNE NAMJENE (šumski i  komunalni doprinos, komunalna naknada, koncesije)</t>
  </si>
  <si>
    <t>NENAMJENSKI PRIMICI OD ZADUŽIVANJA</t>
  </si>
  <si>
    <t>M.O. TUHOVEC-LUKAČEVEC TOPLIČKI</t>
  </si>
  <si>
    <t>R E P U B L I K A  H R V A T S K A
VARAŽDINSKA ŽUPANIJA
GRAD VARAŽDINSKE TOPLICE
GRADSKO VIJEĆE
KLASA: 363-01/25-01/44
URBROJ: 2186-26-01-25-1
Varaždinske Toplice, ____________ 2025.</t>
  </si>
  <si>
    <t xml:space="preserve">Modernizacija ceste metodom površinske obrade s bitumenskom emulzijom NC 2-006 Stara cesta d= 140.00 m. </t>
  </si>
  <si>
    <t>Modernizacija kolničkog zastora (asfaltiranje) dijela NC 2-037  (Segled)  d=880,00 m, te oblikovanje jednostranog kanala u asfaltu-mulde i uređenje bankina.</t>
  </si>
  <si>
    <t xml:space="preserve">Društveni dom u Svibovcu,  Lovrentovcu, Tuhovcu, Greščevini, Drenovcu,  zgrada i dvorište zgrade gradske uprave, apartman u Selcu, kapelica u Čurilovcu, Petkovečka hiža, kapelica u Črnilama </t>
  </si>
  <si>
    <t>I. IZMJENE I DOPUNE PROGRAMA GRAĐENJA</t>
  </si>
  <si>
    <t xml:space="preserve"> TOPLICA ZA 2025. GODINU</t>
  </si>
  <si>
    <t>Ove I. Izmjene i dopune Programa građenja komunalne infrastrukture Grada Varaždinskih Toplica za 2025. godinu objavit će se u "Službenom vjesniku Varaždinske županije" i  stupaju na snagu osmog dana od dana objave.</t>
  </si>
  <si>
    <t xml:space="preserve">          PREDSJEDNIK
           GRADSKOG VIJEĆA
             Josip Hajduk, bacc. ing. aedif.
</t>
  </si>
  <si>
    <r>
      <t xml:space="preserve">Ovaj projekt obuhvaća radove rekonstrukcije postojećih asfaltnih prometnih površina kao i asfaltiranje odnosno modernizaciju makadamskog kolnika nerazvrsanih cesta i parkirališta, radove na  izradi sustava površinske odvodnje prometnih površina te izradu pješačkih staza ili nogostupa  te bankina uz prometnice gdje je to predviđeno projektnom dokumentacijom kao i usluga nadzora nad provođenjem radova.  Na nerazvrstane ceste koje  nisu  evidentirane u katastru ili  nisu upisane na upravitelja u zemljišnim knjigama,  odgovarajuće se primjenjuju članak 123. i 124. Zakona o cestama ("Narodne novine",  broj 84/11., 22/13., 54/13., 148/13., 92/14., 110/19., 144/21., 114/22. i 04/23.). </t>
    </r>
    <r>
      <rPr>
        <b/>
        <sz val="11"/>
        <color rgb="FF000000"/>
        <rFont val="Arial Narrow"/>
        <family val="2"/>
        <charset val="238"/>
      </rPr>
      <t>Prije izvođenja radova potrebno je provesti propisan postupak geodetskog snimanja i evidentiranja, za što je predviđeni trošak usluge.</t>
    </r>
  </si>
  <si>
    <t>Modernizacija obuhvaća zamjenu postojećih svjetiljki na bazi natrijeve tehnologije sa LED rasvjetom i zamjenu dijela dekorativnih i parkovnih svjetiljki sa uključenom uslugom nadora i izradom troškovnika. Projekt zapoćinje 2024. godine i nastavlja se u 2025. godini izvođenjem radova.                                                                                                                                         Izgradnja javne rasvjete u Ulici grada Vukovara u Varaždinskim Toplicama.                                                             Proširenje javne rasvjete na području Grada Varaždinski Toplica prema potrebi.</t>
  </si>
  <si>
    <t xml:space="preserve">Izvođenje radova na izgradnji pomočnog igrališta NK Mladost (travnati tren s drenažom, golovima i ogradom), a sve sukladno projektnoj dokumentaciji izrađenoj od strane projektantskog ureda PRE-CON d.o.o. - nastavak projekta iz 2024. godine.                                                                                                                                                                 Izrada projektne dokumentacije za izgradnju  sportskog objekta na NK Mladost.                                                           Unutarnje uređenje prostorija NK Polet Tuhovec.                                                                                                                           Izvođenje radova upravljivog sustava navodnjavanja na NK Mladost.                                                                        </t>
  </si>
  <si>
    <t>Sredstva potrebna za provedbu I. Izmjena i dopuna Programa građenja objekata i uređaja komunalne infrastrukture za 2025. godinu osigurat će se iz prihoda I. Izmjena i dopuna Proračuna Grada Varaždinskih Toplica, te drugih izvora utvrđenih posebnim propisom, a rasporediti će se po pojedinim projektima na način koji slijedi iz tabličnog prikaza:</t>
  </si>
  <si>
    <t>opći prihodi - preneseni višak</t>
  </si>
  <si>
    <t>KAPITALNI PROJEKT K200325</t>
  </si>
  <si>
    <t xml:space="preserve">IZGRADNJA GRAĐEVINE ZA OBRANU OD POPLAVA ZA NASELJE SMART KVART
</t>
  </si>
  <si>
    <t>Projektom se planira izgradnja drenažnog rova za sakupljanje procjednih i oborinskih voda uzrubni dio naselja Smart kvart.</t>
  </si>
  <si>
    <t>OPĆI PRIHODI - PRENESENI VIŠAK</t>
  </si>
  <si>
    <t xml:space="preserve">Modernizacija kolničkog zastora (asfaltiranje)  dijela NC 2-047 Hurama d= 720,00 m </t>
  </si>
  <si>
    <t>KAPITALNI PROJEKT K202014</t>
  </si>
  <si>
    <t>OPREMANJE I UREĐENJE JAVNIH POVRŠINA I IGRALIŠTA ZA DJECU</t>
  </si>
  <si>
    <t>Projektom se planira opremanje dječjih igrališta na podtučju Grada Varaždinskih Toplica.</t>
  </si>
  <si>
    <t xml:space="preserve">PROGRAM 2003 GRADNJA OBJEKATA I UREĐAJA KOMUNALNE INFRASTUKTURE (€) UKUPNO                                                                          1.189,000,00                                                 </t>
  </si>
  <si>
    <t>KAPITALNI PROJEKT K202005</t>
  </si>
  <si>
    <t>Konto 41 Rashodi za nabavu neproizvedene dugotrajne imovine</t>
  </si>
  <si>
    <t>OTKUP ZEMLJIŠTA ZA INFRASTRUKTURNE PROJEKTE</t>
  </si>
  <si>
    <t>Projektom se, ukoliko se pokaže potreba, planira otkup zemljišta za infrastrukturne projekte.</t>
  </si>
  <si>
    <t xml:space="preserve">PRIJEDLOG </t>
  </si>
  <si>
    <t xml:space="preserve">Na temelju članka 67. stavka 1. Zakona o komunalnom gospodarstvu ("Narodne novine", broj  68/18., 110/18. i 32/20.), članka 31. Statuta Grada Varaždinskih Toplica („Službeni vjesnik Varaždinske županije“, broj 10/21.) i članka 26. Poslovnika Gradskog vijeća Grada Varaždinskih Toplica („Službeni vjesnik Varaždinske županije“, broj 7/13., 26/13., 4/18., 83/19., 10/21., 71/21, 89/21.-pročišćeni tekst i 102/22.), Gradsko vijeće Grada Varaždinskih Toplica, na sjednici održanoj __________ 2025. godine, donosi
 </t>
  </si>
  <si>
    <t xml:space="preserve"> KOMUNALNE  INFRASTRUKTURE GRADA VARAŽDINSKIH </t>
  </si>
  <si>
    <t>I. Izmjene i dopune Programa građenja komunalne infrastrukture Grada Varaždinskih Toplica za 2025. godinu izrađene su u skladu s predvidivim sredstvima i izvorima financiranja utvrđenim I. Izmjenama i dopunama Proračuna Grada Varaždinskih Toplica za 2025. godinu i projekcije za 2026. i 2027. godinu i to tako da se Program građenja komunalne i druge infrastrukture ("Službeni vjesnik Varaždinske županije", broj 112/24.) mijenja i glasi kako slijedi:</t>
  </si>
  <si>
    <t>Ovim Programom utvrđuje se komunalna infrastruktura koja će se graditi u 2025. godini, sukladno odredbama Zakona o komunalnom gospodarstvu ("Narodne novine", broj  68/18., 110/18. i 32/20.) i odredbama Zakona o  gospodarenju otpadom ("Narodne novine",  broj 84/21., 142/23.). Program građenja komunalne i druge infrastrukture Grada Varaždinskih Toplica za 2025. godinu (dalje u tekstu: Program) izrađen je i donosi se u skladu s izvješćem o stanju u prostoru, potrebama uređenja zemljišta planiranog prostornim planom i planom razvojnih programa koji se donose na temelju posebnih propisa, a vodeći računa o troškovima građenja infrastrukture, te financijskim mogućnostima  i predvidivim izvorima financiranja njezina građenja. Troškovi građenja komunalne infrastrukture, te objekata društvene i druge infrastrukture obuhvaćaju troškove: zemljišta na kojem će se graditi komunalna infrastruktura, uklanjanja i izmještanja postojećih građevina i trajnih nasada, sanacije zemljišta, izrade projekata i druge dokumentacije, ishođenje akata potrebnih za: izvlaštenje, građenje i uporabu građevina i stručnog nadzora. Program sadrži procjenu troškova projektiranja, revizije, građenja, provedbe stručnog nadzora građenja i provedbe vođenja projekata građenja komunalne infrastrukture s naznakom izvora financiranja. Gradonačelnica se ovlašćuje da za sve pojedinačne projekte, odnosno poslove, tamo gdje je to primjenjivo, pokrene odgovarajući postupak jednostavne ili javne nabave radova, roba i usluga.</t>
  </si>
  <si>
    <t>Prema vrsti i namjeni objekti obuhvaćeni u ovom Programu dijele se na objekte i uređaje komunalne infrastrukture, te na objekte društvene i druge infrastrukture, tako da I. Izmjene i dopune Programa građenja komunalne infrastrukture Grada Varaždinskih Toplica za 2025. godinu glase:</t>
  </si>
  <si>
    <t>UKUPNA VRIJEDNOST PROGRAMA GRAĐENJA KOMUNALNE INFRASTUKTURE ZA 2025. GODINU IZNOSI:</t>
  </si>
  <si>
    <r>
      <t>PROGRAM GRADNJE OBJEKATA DRUŠTVENE I DRUGE  INFRASTRUKTURE (</t>
    </r>
    <r>
      <rPr>
        <b/>
        <sz val="12"/>
        <color rgb="FF000000"/>
        <rFont val="Arial Narrow"/>
        <family val="2"/>
        <charset val="238"/>
      </rPr>
      <t>€</t>
    </r>
    <r>
      <rPr>
        <b/>
        <i/>
        <sz val="12"/>
        <color rgb="FF000000"/>
        <rFont val="Arial Narrow"/>
        <family val="2"/>
        <charset val="238"/>
      </rPr>
      <t xml:space="preserve">) UKUPNO                                                                                        6.001.000,00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</si>
</sst>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[$€-41A]"/>
    <numFmt numFmtId="165" formatCode="[$-41A]General"/>
    <numFmt numFmtId="166" formatCode="[$-41A]#,##0.00"/>
    <numFmt numFmtId="167" formatCode="#,##0.00&quot; kn&quot;"/>
    <numFmt numFmtId="168" formatCode="#,##0.00\ [$€-1]"/>
    <numFmt numFmtId="169" formatCode="#,##0.00\ [$€-41A]"/>
  </numFmts>
  <fonts count="23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i/>
      <sz val="12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0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BEEF4"/>
        <bgColor rgb="FFDBEEF4"/>
      </patternFill>
    </fill>
    <fill>
      <patternFill patternType="solid">
        <fgColor rgb="FF4F81BD"/>
        <bgColor rgb="FF4F81BD"/>
      </patternFill>
    </fill>
    <fill>
      <patternFill patternType="solid">
        <fgColor rgb="FF95B3D7"/>
        <bgColor rgb="FF95B3D7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E7E6E6"/>
        <bgColor rgb="FFE7E6E6"/>
      </patternFill>
    </fill>
    <fill>
      <patternFill patternType="solid">
        <fgColor theme="2" tint="-9.9978637043366805E-2"/>
        <bgColor rgb="FFC4BD9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2" borderId="0" applyFont="0" applyBorder="0" applyProtection="0"/>
    <xf numFmtId="165" fontId="2" fillId="3" borderId="0" applyBorder="0" applyProtection="0"/>
    <xf numFmtId="165" fontId="1" fillId="0" borderId="0" applyFont="0" applyBorder="0" applyProtection="0"/>
  </cellStyleXfs>
  <cellXfs count="305">
    <xf numFmtId="0" fontId="0" fillId="0" borderId="0" xfId="0"/>
    <xf numFmtId="0" fontId="3" fillId="0" borderId="0" xfId="0" applyFont="1" applyAlignment="1">
      <alignment horizontal="center" vertical="center"/>
    </xf>
    <xf numFmtId="0" fontId="0" fillId="8" borderId="0" xfId="0" applyFill="1"/>
    <xf numFmtId="0" fontId="4" fillId="0" borderId="0" xfId="0" applyFont="1"/>
    <xf numFmtId="0" fontId="6" fillId="0" borderId="0" xfId="0" applyFont="1" applyAlignment="1">
      <alignment horizontal="center" vertical="center"/>
    </xf>
    <xf numFmtId="49" fontId="7" fillId="0" borderId="0" xfId="3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49" fontId="7" fillId="0" borderId="0" xfId="3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center" wrapText="1"/>
    </xf>
    <xf numFmtId="49" fontId="5" fillId="0" borderId="0" xfId="3" applyNumberFormat="1" applyFont="1" applyAlignment="1" applyProtection="1">
      <alignment horizontal="left" wrapText="1"/>
      <protection locked="0"/>
    </xf>
    <xf numFmtId="49" fontId="8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2" applyNumberFormat="1" applyFont="1" applyFill="1" applyBorder="1" applyAlignment="1" applyProtection="1">
      <alignment horizontal="center" vertical="center" wrapText="1"/>
      <protection locked="0"/>
    </xf>
    <xf numFmtId="165" fontId="9" fillId="5" borderId="3" xfId="1" applyFont="1" applyFill="1" applyBorder="1"/>
    <xf numFmtId="164" fontId="10" fillId="5" borderId="1" xfId="1" applyNumberFormat="1" applyFont="1" applyFill="1" applyBorder="1" applyAlignment="1">
      <alignment horizontal="center" vertical="center" wrapText="1"/>
    </xf>
    <xf numFmtId="49" fontId="9" fillId="5" borderId="3" xfId="1" applyNumberFormat="1" applyFont="1" applyFill="1" applyBorder="1" applyAlignment="1">
      <alignment horizontal="left" vertical="top" wrapText="1"/>
    </xf>
    <xf numFmtId="165" fontId="11" fillId="6" borderId="1" xfId="3" applyFont="1" applyFill="1" applyBorder="1" applyAlignment="1">
      <alignment horizontal="center" vertical="center" wrapText="1"/>
    </xf>
    <xf numFmtId="165" fontId="11" fillId="7" borderId="1" xfId="3" applyFont="1" applyFill="1" applyBorder="1" applyAlignment="1">
      <alignment horizontal="left" vertical="center" wrapText="1"/>
    </xf>
    <xf numFmtId="165" fontId="10" fillId="8" borderId="3" xfId="3" applyFont="1" applyFill="1" applyBorder="1" applyAlignment="1">
      <alignment horizontal="left" vertical="center" wrapText="1"/>
    </xf>
    <xf numFmtId="165" fontId="10" fillId="8" borderId="14" xfId="3" applyFont="1" applyFill="1" applyBorder="1" applyAlignment="1">
      <alignment horizontal="left" vertical="center" wrapText="1"/>
    </xf>
    <xf numFmtId="165" fontId="10" fillId="8" borderId="6" xfId="3" applyFont="1" applyFill="1" applyBorder="1" applyAlignment="1">
      <alignment horizontal="left" vertical="center" wrapText="1"/>
    </xf>
    <xf numFmtId="165" fontId="10" fillId="0" borderId="1" xfId="3" applyFont="1" applyBorder="1" applyAlignment="1">
      <alignment horizontal="left" vertical="top" wrapText="1"/>
    </xf>
    <xf numFmtId="165" fontId="10" fillId="8" borderId="4" xfId="3" applyFont="1" applyFill="1" applyBorder="1" applyAlignment="1">
      <alignment horizontal="left" vertical="center" wrapText="1"/>
    </xf>
    <xf numFmtId="49" fontId="10" fillId="8" borderId="5" xfId="1" applyNumberFormat="1" applyFont="1" applyFill="1" applyBorder="1" applyAlignment="1">
      <alignment horizontal="left" wrapText="1"/>
    </xf>
    <xf numFmtId="165" fontId="13" fillId="0" borderId="14" xfId="3" applyFont="1" applyBorder="1" applyAlignment="1">
      <alignment horizontal="left" wrapText="1"/>
    </xf>
    <xf numFmtId="165" fontId="13" fillId="0" borderId="17" xfId="3" applyFont="1" applyBorder="1" applyAlignment="1">
      <alignment horizontal="left" wrapText="1"/>
    </xf>
    <xf numFmtId="164" fontId="12" fillId="0" borderId="15" xfId="0" applyNumberFormat="1" applyFont="1" applyBorder="1"/>
    <xf numFmtId="165" fontId="9" fillId="5" borderId="3" xfId="1" applyFont="1" applyFill="1" applyBorder="1" applyAlignment="1">
      <alignment vertical="center"/>
    </xf>
    <xf numFmtId="164" fontId="10" fillId="5" borderId="1" xfId="3" applyNumberFormat="1" applyFont="1" applyFill="1" applyBorder="1" applyAlignment="1">
      <alignment horizontal="center" vertical="center"/>
    </xf>
    <xf numFmtId="165" fontId="9" fillId="5" borderId="6" xfId="1" applyFont="1" applyFill="1" applyBorder="1" applyAlignment="1">
      <alignment vertical="center"/>
    </xf>
    <xf numFmtId="165" fontId="11" fillId="6" borderId="2" xfId="3" applyFont="1" applyFill="1" applyBorder="1" applyAlignment="1">
      <alignment horizontal="center" vertical="center" wrapText="1"/>
    </xf>
    <xf numFmtId="165" fontId="4" fillId="0" borderId="1" xfId="3" applyFont="1" applyBorder="1" applyAlignment="1">
      <alignment horizontal="justify" vertical="top" wrapText="1"/>
    </xf>
    <xf numFmtId="49" fontId="10" fillId="8" borderId="7" xfId="1" applyNumberFormat="1" applyFont="1" applyFill="1" applyBorder="1" applyAlignment="1">
      <alignment horizontal="left" wrapText="1"/>
    </xf>
    <xf numFmtId="165" fontId="13" fillId="0" borderId="1" xfId="3" applyFont="1" applyBorder="1" applyAlignment="1">
      <alignment horizontal="left" wrapText="1"/>
    </xf>
    <xf numFmtId="0" fontId="4" fillId="8" borderId="0" xfId="0" applyFont="1" applyFill="1"/>
    <xf numFmtId="165" fontId="9" fillId="5" borderId="2" xfId="1" applyFont="1" applyFill="1" applyBorder="1"/>
    <xf numFmtId="166" fontId="10" fillId="5" borderId="5" xfId="3" applyNumberFormat="1" applyFont="1" applyFill="1" applyBorder="1" applyAlignment="1">
      <alignment horizontal="left" vertical="center"/>
    </xf>
    <xf numFmtId="166" fontId="10" fillId="5" borderId="12" xfId="3" applyNumberFormat="1" applyFont="1" applyFill="1" applyBorder="1" applyAlignment="1">
      <alignment horizontal="left" vertical="center"/>
    </xf>
    <xf numFmtId="164" fontId="10" fillId="5" borderId="9" xfId="3" applyNumberFormat="1" applyFont="1" applyFill="1" applyBorder="1" applyAlignment="1">
      <alignment horizontal="center" vertical="center"/>
    </xf>
    <xf numFmtId="49" fontId="9" fillId="5" borderId="6" xfId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165" fontId="13" fillId="0" borderId="0" xfId="3" applyFont="1" applyBorder="1" applyAlignment="1">
      <alignment horizontal="left" wrapText="1"/>
    </xf>
    <xf numFmtId="165" fontId="13" fillId="0" borderId="0" xfId="3" applyFont="1" applyAlignment="1">
      <alignment horizontal="left" wrapText="1"/>
    </xf>
    <xf numFmtId="166" fontId="4" fillId="0" borderId="0" xfId="3" applyNumberFormat="1" applyFont="1" applyAlignment="1">
      <alignment horizontal="center"/>
    </xf>
    <xf numFmtId="165" fontId="7" fillId="0" borderId="0" xfId="3" applyFont="1"/>
    <xf numFmtId="164" fontId="12" fillId="8" borderId="0" xfId="3" applyNumberFormat="1" applyFont="1" applyFill="1" applyAlignment="1">
      <alignment horizontal="right" vertical="center"/>
    </xf>
    <xf numFmtId="49" fontId="7" fillId="0" borderId="0" xfId="3" applyNumberFormat="1" applyFont="1" applyAlignment="1" applyProtection="1">
      <alignment horizontal="left" vertical="center" wrapText="1"/>
      <protection locked="0"/>
    </xf>
    <xf numFmtId="165" fontId="7" fillId="0" borderId="0" xfId="1" applyFont="1" applyFill="1" applyAlignment="1">
      <alignment horizontal="left" vertical="center" wrapText="1"/>
    </xf>
    <xf numFmtId="164" fontId="7" fillId="0" borderId="0" xfId="3" applyNumberFormat="1" applyFont="1" applyAlignment="1" applyProtection="1">
      <alignment horizontal="center" vertical="center" wrapText="1"/>
      <protection locked="0"/>
    </xf>
    <xf numFmtId="165" fontId="14" fillId="0" borderId="0" xfId="3" applyFont="1" applyAlignment="1">
      <alignment horizontal="left" wrapText="1"/>
    </xf>
    <xf numFmtId="165" fontId="15" fillId="0" borderId="0" xfId="3" applyFont="1" applyAlignment="1">
      <alignment horizontal="left" vertical="center" wrapText="1"/>
    </xf>
    <xf numFmtId="165" fontId="14" fillId="0" borderId="0" xfId="3" applyFont="1" applyAlignment="1">
      <alignment horizontal="left" vertical="center" wrapText="1"/>
    </xf>
    <xf numFmtId="164" fontId="14" fillId="0" borderId="0" xfId="3" applyNumberFormat="1" applyFont="1" applyAlignment="1">
      <alignment horizontal="right" wrapText="1"/>
    </xf>
    <xf numFmtId="164" fontId="14" fillId="0" borderId="0" xfId="3" applyNumberFormat="1" applyFont="1" applyAlignment="1">
      <alignment wrapText="1"/>
    </xf>
    <xf numFmtId="49" fontId="15" fillId="0" borderId="0" xfId="3" applyNumberFormat="1" applyFont="1" applyAlignment="1" applyProtection="1">
      <alignment vertical="center" wrapText="1"/>
      <protection locked="0"/>
    </xf>
    <xf numFmtId="164" fontId="15" fillId="0" borderId="0" xfId="3" applyNumberFormat="1" applyFont="1" applyAlignment="1" applyProtection="1">
      <alignment vertical="center" wrapText="1"/>
      <protection locked="0"/>
    </xf>
    <xf numFmtId="49" fontId="15" fillId="0" borderId="0" xfId="3" applyNumberFormat="1" applyFont="1" applyAlignment="1" applyProtection="1">
      <alignment wrapText="1"/>
      <protection locked="0"/>
    </xf>
    <xf numFmtId="164" fontId="15" fillId="0" borderId="0" xfId="3" applyNumberFormat="1" applyFont="1" applyAlignment="1" applyProtection="1">
      <alignment wrapText="1"/>
      <protection locked="0"/>
    </xf>
    <xf numFmtId="49" fontId="7" fillId="0" borderId="0" xfId="3" applyNumberFormat="1" applyFont="1" applyAlignment="1" applyProtection="1">
      <alignment horizontal="right" wrapText="1"/>
      <protection locked="0"/>
    </xf>
    <xf numFmtId="164" fontId="14" fillId="0" borderId="8" xfId="3" applyNumberFormat="1" applyFont="1" applyBorder="1" applyAlignment="1">
      <alignment wrapText="1"/>
    </xf>
    <xf numFmtId="165" fontId="9" fillId="5" borderId="3" xfId="1" applyFont="1" applyFill="1" applyBorder="1" applyAlignment="1">
      <alignment vertical="top"/>
    </xf>
    <xf numFmtId="165" fontId="13" fillId="0" borderId="4" xfId="3" applyFont="1" applyBorder="1" applyAlignment="1">
      <alignment horizontal="left" wrapText="1"/>
    </xf>
    <xf numFmtId="165" fontId="9" fillId="5" borderId="2" xfId="1" applyFont="1" applyFill="1" applyBorder="1" applyAlignment="1">
      <alignment vertical="top"/>
    </xf>
    <xf numFmtId="165" fontId="4" fillId="8" borderId="1" xfId="3" applyFont="1" applyFill="1" applyBorder="1" applyAlignment="1">
      <alignment horizontal="justify" vertical="center" wrapText="1"/>
    </xf>
    <xf numFmtId="165" fontId="13" fillId="0" borderId="9" xfId="3" applyFont="1" applyBorder="1" applyAlignment="1">
      <alignment horizontal="left" wrapText="1"/>
    </xf>
    <xf numFmtId="165" fontId="13" fillId="0" borderId="7" xfId="3" applyFont="1" applyBorder="1" applyAlignment="1">
      <alignment horizontal="left" wrapText="1"/>
    </xf>
    <xf numFmtId="49" fontId="8" fillId="4" borderId="14" xfId="2" applyNumberFormat="1" applyFont="1" applyFill="1" applyBorder="1" applyAlignment="1" applyProtection="1">
      <alignment horizontal="center" vertical="center" wrapText="1"/>
      <protection locked="0"/>
    </xf>
    <xf numFmtId="165" fontId="9" fillId="5" borderId="16" xfId="1" applyFont="1" applyFill="1" applyBorder="1"/>
    <xf numFmtId="49" fontId="9" fillId="5" borderId="18" xfId="1" applyNumberFormat="1" applyFont="1" applyFill="1" applyBorder="1" applyAlignment="1">
      <alignment horizontal="left" vertical="top" wrapText="1"/>
    </xf>
    <xf numFmtId="49" fontId="11" fillId="6" borderId="14" xfId="3" applyNumberFormat="1" applyFont="1" applyFill="1" applyBorder="1" applyAlignment="1">
      <alignment horizontal="center" vertical="center" wrapText="1"/>
    </xf>
    <xf numFmtId="165" fontId="4" fillId="0" borderId="6" xfId="3" applyFont="1" applyBorder="1" applyAlignment="1">
      <alignment horizontal="justify" vertical="justify" wrapText="1"/>
    </xf>
    <xf numFmtId="165" fontId="16" fillId="0" borderId="6" xfId="3" applyFont="1" applyBorder="1" applyAlignment="1">
      <alignment horizontal="justify" vertical="justify" wrapText="1"/>
    </xf>
    <xf numFmtId="49" fontId="10" fillId="8" borderId="6" xfId="1" applyNumberFormat="1" applyFont="1" applyFill="1" applyBorder="1" applyAlignment="1">
      <alignment horizontal="left" wrapText="1"/>
    </xf>
    <xf numFmtId="49" fontId="8" fillId="4" borderId="9" xfId="2" applyNumberFormat="1" applyFont="1" applyFill="1" applyBorder="1" applyAlignment="1" applyProtection="1">
      <alignment horizontal="center" vertical="center" wrapText="1"/>
      <protection locked="0"/>
    </xf>
    <xf numFmtId="165" fontId="4" fillId="0" borderId="4" xfId="3" applyFont="1" applyBorder="1" applyAlignment="1">
      <alignment horizontal="justify" wrapText="1"/>
    </xf>
    <xf numFmtId="49" fontId="10" fillId="8" borderId="1" xfId="1" applyNumberFormat="1" applyFont="1" applyFill="1" applyBorder="1" applyAlignment="1">
      <alignment horizontal="left" wrapText="1"/>
    </xf>
    <xf numFmtId="166" fontId="10" fillId="5" borderId="8" xfId="3" applyNumberFormat="1" applyFont="1" applyFill="1" applyBorder="1" applyAlignment="1">
      <alignment horizontal="left" vertical="center"/>
    </xf>
    <xf numFmtId="164" fontId="10" fillId="5" borderId="14" xfId="3" applyNumberFormat="1" applyFont="1" applyFill="1" applyBorder="1" applyAlignment="1">
      <alignment horizontal="center" vertical="center"/>
    </xf>
    <xf numFmtId="164" fontId="10" fillId="5" borderId="13" xfId="3" applyNumberFormat="1" applyFont="1" applyFill="1" applyBorder="1" applyAlignment="1">
      <alignment horizontal="center" vertical="center"/>
    </xf>
    <xf numFmtId="165" fontId="4" fillId="8" borderId="6" xfId="3" applyFont="1" applyFill="1" applyBorder="1" applyAlignment="1">
      <alignment horizontal="justify" vertical="center" wrapText="1"/>
    </xf>
    <xf numFmtId="164" fontId="10" fillId="5" borderId="14" xfId="3" applyNumberFormat="1" applyFont="1" applyFill="1" applyBorder="1" applyAlignment="1">
      <alignment vertical="center"/>
    </xf>
    <xf numFmtId="165" fontId="9" fillId="5" borderId="0" xfId="1" applyFont="1" applyFill="1" applyBorder="1"/>
    <xf numFmtId="165" fontId="17" fillId="0" borderId="6" xfId="3" applyFont="1" applyBorder="1" applyAlignment="1">
      <alignment horizontal="justify" vertical="center" wrapText="1"/>
    </xf>
    <xf numFmtId="164" fontId="10" fillId="5" borderId="13" xfId="3" applyNumberFormat="1" applyFont="1" applyFill="1" applyBorder="1" applyAlignment="1">
      <alignment vertical="center"/>
    </xf>
    <xf numFmtId="49" fontId="13" fillId="8" borderId="4" xfId="1" applyNumberFormat="1" applyFont="1" applyFill="1" applyBorder="1" applyAlignment="1">
      <alignment horizontal="left" wrapText="1"/>
    </xf>
    <xf numFmtId="164" fontId="12" fillId="0" borderId="0" xfId="3" applyNumberFormat="1" applyFont="1" applyBorder="1" applyAlignment="1">
      <alignment horizontal="right"/>
    </xf>
    <xf numFmtId="49" fontId="8" fillId="8" borderId="0" xfId="2" applyNumberFormat="1" applyFont="1" applyFill="1" applyAlignment="1" applyProtection="1">
      <alignment horizontal="center" vertical="center" wrapText="1"/>
      <protection locked="0"/>
    </xf>
    <xf numFmtId="165" fontId="4" fillId="0" borderId="0" xfId="3" applyFont="1" applyAlignment="1">
      <alignment wrapText="1"/>
    </xf>
    <xf numFmtId="167" fontId="7" fillId="0" borderId="0" xfId="3" applyNumberFormat="1" applyFont="1" applyAlignment="1" applyProtection="1">
      <alignment horizontal="center" wrapText="1"/>
      <protection locked="0"/>
    </xf>
    <xf numFmtId="0" fontId="7" fillId="0" borderId="0" xfId="0" applyFont="1" applyAlignment="1">
      <alignment horizontal="left" wrapText="1"/>
    </xf>
    <xf numFmtId="165" fontId="15" fillId="0" borderId="0" xfId="3" applyFont="1" applyAlignment="1" applyProtection="1">
      <alignment wrapText="1"/>
      <protection locked="0"/>
    </xf>
    <xf numFmtId="164" fontId="5" fillId="0" borderId="0" xfId="3" applyNumberFormat="1" applyFont="1" applyAlignment="1" applyProtection="1">
      <alignment wrapText="1"/>
      <protection locked="0"/>
    </xf>
    <xf numFmtId="164" fontId="14" fillId="0" borderId="0" xfId="3" applyNumberFormat="1" applyFont="1" applyAlignment="1" applyProtection="1">
      <alignment wrapText="1"/>
      <protection locked="0"/>
    </xf>
    <xf numFmtId="165" fontId="15" fillId="0" borderId="0" xfId="3" applyFont="1" applyAlignment="1" applyProtection="1">
      <alignment horizontal="justify" wrapText="1"/>
      <protection locked="0"/>
    </xf>
    <xf numFmtId="164" fontId="5" fillId="0" borderId="0" xfId="3" applyNumberFormat="1" applyFont="1" applyAlignment="1" applyProtection="1">
      <alignment horizontal="justify" wrapText="1"/>
      <protection locked="0"/>
    </xf>
    <xf numFmtId="165" fontId="5" fillId="0" borderId="0" xfId="3" applyFont="1" applyAlignment="1" applyProtection="1">
      <alignment horizontal="left" wrapText="1"/>
      <protection locked="0"/>
    </xf>
    <xf numFmtId="164" fontId="14" fillId="0" borderId="0" xfId="3" applyNumberFormat="1" applyFont="1" applyAlignment="1">
      <alignment vertical="center" wrapText="1"/>
    </xf>
    <xf numFmtId="49" fontId="9" fillId="0" borderId="0" xfId="3" applyNumberFormat="1" applyFont="1" applyAlignment="1" applyProtection="1">
      <alignment horizontal="right" wrapText="1"/>
      <protection locked="0"/>
    </xf>
    <xf numFmtId="167" fontId="9" fillId="0" borderId="0" xfId="3" applyNumberFormat="1" applyFont="1" applyAlignment="1">
      <alignment horizontal="right" wrapText="1"/>
    </xf>
    <xf numFmtId="167" fontId="4" fillId="0" borderId="0" xfId="3" applyNumberFormat="1" applyFont="1" applyAlignment="1">
      <alignment wrapText="1"/>
    </xf>
    <xf numFmtId="165" fontId="5" fillId="0" borderId="0" xfId="3" applyFont="1"/>
    <xf numFmtId="166" fontId="5" fillId="0" borderId="0" xfId="3" applyNumberFormat="1" applyFont="1"/>
    <xf numFmtId="165" fontId="10" fillId="0" borderId="0" xfId="3" applyFont="1"/>
    <xf numFmtId="165" fontId="5" fillId="0" borderId="0" xfId="3" applyFont="1" applyAlignment="1">
      <alignment horizontal="justify" vertical="center"/>
    </xf>
    <xf numFmtId="165" fontId="10" fillId="0" borderId="1" xfId="3" applyFont="1" applyBorder="1" applyAlignment="1">
      <alignment horizontal="left" vertical="center" wrapText="1"/>
    </xf>
    <xf numFmtId="165" fontId="4" fillId="0" borderId="1" xfId="3" applyFont="1" applyBorder="1" applyAlignment="1">
      <alignment horizontal="left" vertical="top" wrapText="1"/>
    </xf>
    <xf numFmtId="165" fontId="4" fillId="0" borderId="1" xfId="3" applyFont="1" applyBorder="1" applyAlignment="1">
      <alignment vertical="justify" wrapText="1"/>
    </xf>
    <xf numFmtId="165" fontId="21" fillId="5" borderId="4" xfId="1" applyFont="1" applyFill="1" applyBorder="1" applyAlignment="1">
      <alignment horizontal="justify" vertical="top" wrapText="1"/>
    </xf>
    <xf numFmtId="164" fontId="12" fillId="0" borderId="0" xfId="0" applyNumberFormat="1" applyFont="1"/>
    <xf numFmtId="164" fontId="10" fillId="5" borderId="9" xfId="0" applyNumberFormat="1" applyFont="1" applyFill="1" applyBorder="1" applyAlignment="1">
      <alignment horizontal="center" vertical="center"/>
    </xf>
    <xf numFmtId="164" fontId="10" fillId="5" borderId="14" xfId="0" applyNumberFormat="1" applyFont="1" applyFill="1" applyBorder="1" applyAlignment="1">
      <alignment horizontal="center" vertical="center"/>
    </xf>
    <xf numFmtId="164" fontId="10" fillId="5" borderId="19" xfId="3" applyNumberFormat="1" applyFont="1" applyFill="1" applyBorder="1" applyAlignment="1">
      <alignment horizontal="center" vertical="center" wrapText="1"/>
    </xf>
    <xf numFmtId="169" fontId="10" fillId="5" borderId="14" xfId="3" applyNumberFormat="1" applyFont="1" applyFill="1" applyBorder="1" applyAlignment="1">
      <alignment horizontal="center" vertical="center"/>
    </xf>
    <xf numFmtId="49" fontId="9" fillId="5" borderId="2" xfId="1" applyNumberFormat="1" applyFont="1" applyFill="1" applyBorder="1" applyAlignment="1">
      <alignment horizontal="left" vertical="top" wrapText="1"/>
    </xf>
    <xf numFmtId="165" fontId="9" fillId="5" borderId="9" xfId="1" applyFont="1" applyFill="1" applyBorder="1"/>
    <xf numFmtId="164" fontId="12" fillId="8" borderId="0" xfId="1" applyNumberFormat="1" applyFont="1" applyFill="1" applyBorder="1" applyAlignment="1">
      <alignment horizontal="right" vertical="center" wrapText="1"/>
    </xf>
    <xf numFmtId="168" fontId="10" fillId="11" borderId="9" xfId="3" applyNumberFormat="1" applyFont="1" applyFill="1" applyBorder="1" applyAlignment="1">
      <alignment horizontal="center" vertical="center"/>
    </xf>
    <xf numFmtId="168" fontId="10" fillId="11" borderId="2" xfId="3" applyNumberFormat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right"/>
    </xf>
    <xf numFmtId="164" fontId="12" fillId="0" borderId="10" xfId="0" applyNumberFormat="1" applyFont="1" applyBorder="1" applyAlignment="1">
      <alignment horizontal="right"/>
    </xf>
    <xf numFmtId="164" fontId="12" fillId="0" borderId="11" xfId="0" applyNumberFormat="1" applyFont="1" applyBorder="1" applyAlignment="1">
      <alignment horizontal="right"/>
    </xf>
    <xf numFmtId="165" fontId="9" fillId="11" borderId="14" xfId="1" applyFont="1" applyFill="1" applyBorder="1" applyAlignment="1">
      <alignment vertical="top" wrapText="1"/>
    </xf>
    <xf numFmtId="168" fontId="7" fillId="11" borderId="16" xfId="3" applyNumberFormat="1" applyFont="1" applyFill="1" applyBorder="1" applyAlignment="1">
      <alignment horizontal="center" vertical="center"/>
    </xf>
    <xf numFmtId="168" fontId="7" fillId="11" borderId="18" xfId="3" applyNumberFormat="1" applyFon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right"/>
    </xf>
    <xf numFmtId="164" fontId="12" fillId="0" borderId="32" xfId="0" applyNumberFormat="1" applyFont="1" applyBorder="1" applyAlignment="1">
      <alignment horizontal="right"/>
    </xf>
    <xf numFmtId="164" fontId="12" fillId="0" borderId="21" xfId="0" applyNumberFormat="1" applyFont="1" applyBorder="1" applyAlignment="1">
      <alignment horizontal="right"/>
    </xf>
    <xf numFmtId="166" fontId="10" fillId="5" borderId="14" xfId="3" applyNumberFormat="1" applyFont="1" applyFill="1" applyBorder="1" applyAlignment="1">
      <alignment horizontal="left" vertical="center"/>
    </xf>
    <xf numFmtId="166" fontId="10" fillId="5" borderId="7" xfId="3" applyNumberFormat="1" applyFont="1" applyFill="1" applyBorder="1" applyAlignment="1">
      <alignment horizontal="left" vertical="center"/>
    </xf>
    <xf numFmtId="166" fontId="10" fillId="5" borderId="11" xfId="3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165" fontId="8" fillId="4" borderId="9" xfId="2" applyFont="1" applyFill="1" applyBorder="1" applyAlignment="1">
      <alignment horizontal="center" vertical="center" wrapText="1"/>
    </xf>
    <xf numFmtId="164" fontId="20" fillId="5" borderId="14" xfId="3" applyNumberFormat="1" applyFont="1" applyFill="1" applyBorder="1" applyAlignment="1">
      <alignment horizontal="center" vertical="center"/>
    </xf>
    <xf numFmtId="49" fontId="11" fillId="6" borderId="27" xfId="3" applyNumberFormat="1" applyFont="1" applyFill="1" applyBorder="1" applyAlignment="1">
      <alignment horizontal="center" vertical="center" wrapText="1"/>
    </xf>
    <xf numFmtId="49" fontId="11" fillId="6" borderId="31" xfId="3" applyNumberFormat="1" applyFont="1" applyFill="1" applyBorder="1" applyAlignment="1">
      <alignment horizontal="center" vertical="center" wrapText="1"/>
    </xf>
    <xf numFmtId="49" fontId="11" fillId="6" borderId="13" xfId="3" applyNumberFormat="1" applyFont="1" applyFill="1" applyBorder="1" applyAlignment="1">
      <alignment horizontal="center" vertical="center" wrapText="1"/>
    </xf>
    <xf numFmtId="164" fontId="16" fillId="9" borderId="7" xfId="1" applyNumberFormat="1" applyFont="1" applyFill="1" applyBorder="1" applyAlignment="1">
      <alignment horizontal="center" vertical="center" wrapText="1"/>
    </xf>
    <xf numFmtId="164" fontId="16" fillId="9" borderId="10" xfId="1" applyNumberFormat="1" applyFont="1" applyFill="1" applyBorder="1" applyAlignment="1">
      <alignment horizontal="center" vertical="center" wrapText="1"/>
    </xf>
    <xf numFmtId="164" fontId="16" fillId="9" borderId="11" xfId="1" applyNumberFormat="1" applyFont="1" applyFill="1" applyBorder="1" applyAlignment="1">
      <alignment horizontal="center" vertical="center" wrapText="1"/>
    </xf>
    <xf numFmtId="164" fontId="12" fillId="8" borderId="7" xfId="0" applyNumberFormat="1" applyFont="1" applyFill="1" applyBorder="1" applyAlignment="1">
      <alignment horizontal="right"/>
    </xf>
    <xf numFmtId="164" fontId="12" fillId="8" borderId="10" xfId="0" applyNumberFormat="1" applyFont="1" applyFill="1" applyBorder="1" applyAlignment="1">
      <alignment horizontal="right"/>
    </xf>
    <xf numFmtId="164" fontId="12" fillId="8" borderId="11" xfId="0" applyNumberFormat="1" applyFont="1" applyFill="1" applyBorder="1" applyAlignment="1">
      <alignment horizontal="right"/>
    </xf>
    <xf numFmtId="164" fontId="12" fillId="0" borderId="7" xfId="3" applyNumberFormat="1" applyFont="1" applyBorder="1" applyAlignment="1">
      <alignment horizontal="right"/>
    </xf>
    <xf numFmtId="164" fontId="12" fillId="0" borderId="10" xfId="3" applyNumberFormat="1" applyFont="1" applyBorder="1" applyAlignment="1">
      <alignment horizontal="right"/>
    </xf>
    <xf numFmtId="164" fontId="12" fillId="0" borderId="11" xfId="3" applyNumberFormat="1" applyFont="1" applyBorder="1" applyAlignment="1">
      <alignment horizontal="right"/>
    </xf>
    <xf numFmtId="164" fontId="12" fillId="0" borderId="7" xfId="0" applyNumberFormat="1" applyFont="1" applyBorder="1"/>
    <xf numFmtId="164" fontId="12" fillId="0" borderId="10" xfId="0" applyNumberFormat="1" applyFont="1" applyBorder="1"/>
    <xf numFmtId="164" fontId="12" fillId="0" borderId="11" xfId="0" applyNumberFormat="1" applyFont="1" applyBorder="1"/>
    <xf numFmtId="164" fontId="12" fillId="0" borderId="33" xfId="3" applyNumberFormat="1" applyFont="1" applyBorder="1" applyAlignment="1">
      <alignment horizontal="right"/>
    </xf>
    <xf numFmtId="164" fontId="12" fillId="0" borderId="34" xfId="3" applyNumberFormat="1" applyFont="1" applyBorder="1" applyAlignment="1">
      <alignment horizontal="right"/>
    </xf>
    <xf numFmtId="164" fontId="12" fillId="0" borderId="35" xfId="3" applyNumberFormat="1" applyFont="1" applyBorder="1" applyAlignment="1">
      <alignment horizontal="right"/>
    </xf>
    <xf numFmtId="164" fontId="12" fillId="0" borderId="20" xfId="0" applyNumberFormat="1" applyFont="1" applyBorder="1"/>
    <xf numFmtId="164" fontId="12" fillId="0" borderId="32" xfId="0" applyNumberFormat="1" applyFont="1" applyBorder="1"/>
    <xf numFmtId="164" fontId="12" fillId="0" borderId="21" xfId="0" applyNumberFormat="1" applyFont="1" applyBorder="1"/>
    <xf numFmtId="0" fontId="4" fillId="0" borderId="0" xfId="0" applyFont="1"/>
    <xf numFmtId="49" fontId="11" fillId="6" borderId="14" xfId="3" applyNumberFormat="1" applyFont="1" applyFill="1" applyBorder="1" applyAlignment="1">
      <alignment horizontal="center" vertical="center" wrapText="1"/>
    </xf>
    <xf numFmtId="164" fontId="10" fillId="9" borderId="38" xfId="3" applyNumberFormat="1" applyFont="1" applyFill="1" applyBorder="1" applyAlignment="1">
      <alignment horizontal="center" vertical="center"/>
    </xf>
    <xf numFmtId="164" fontId="10" fillId="9" borderId="15" xfId="3" applyNumberFormat="1" applyFont="1" applyFill="1" applyBorder="1" applyAlignment="1">
      <alignment horizontal="center" vertical="center"/>
    </xf>
    <xf numFmtId="164" fontId="10" fillId="9" borderId="39" xfId="3" applyNumberFormat="1" applyFont="1" applyFill="1" applyBorder="1" applyAlignment="1">
      <alignment horizontal="center" vertical="center"/>
    </xf>
    <xf numFmtId="164" fontId="10" fillId="9" borderId="4" xfId="3" applyNumberFormat="1" applyFont="1" applyFill="1" applyBorder="1" applyAlignment="1">
      <alignment horizontal="center" vertical="center"/>
    </xf>
    <xf numFmtId="164" fontId="10" fillId="9" borderId="31" xfId="3" applyNumberFormat="1" applyFont="1" applyFill="1" applyBorder="1" applyAlignment="1">
      <alignment horizontal="center" vertical="center"/>
    </xf>
    <xf numFmtId="164" fontId="10" fillId="9" borderId="13" xfId="3" applyNumberFormat="1" applyFont="1" applyFill="1" applyBorder="1" applyAlignment="1">
      <alignment horizontal="center" vertical="center"/>
    </xf>
    <xf numFmtId="165" fontId="11" fillId="6" borderId="7" xfId="3" applyFont="1" applyFill="1" applyBorder="1" applyAlignment="1">
      <alignment horizontal="center" vertical="center" wrapText="1"/>
    </xf>
    <xf numFmtId="165" fontId="11" fillId="6" borderId="31" xfId="3" applyFont="1" applyFill="1" applyBorder="1" applyAlignment="1">
      <alignment horizontal="center" vertical="center" wrapText="1"/>
    </xf>
    <xf numFmtId="165" fontId="11" fillId="6" borderId="13" xfId="3" applyFont="1" applyFill="1" applyBorder="1" applyAlignment="1">
      <alignment horizontal="center" vertical="center" wrapText="1"/>
    </xf>
    <xf numFmtId="164" fontId="16" fillId="9" borderId="7" xfId="3" applyNumberFormat="1" applyFont="1" applyFill="1" applyBorder="1" applyAlignment="1">
      <alignment horizontal="center" vertical="center"/>
    </xf>
    <xf numFmtId="164" fontId="16" fillId="9" borderId="10" xfId="3" applyNumberFormat="1" applyFont="1" applyFill="1" applyBorder="1" applyAlignment="1">
      <alignment horizontal="center" vertical="center"/>
    </xf>
    <xf numFmtId="164" fontId="16" fillId="9" borderId="11" xfId="3" applyNumberFormat="1" applyFont="1" applyFill="1" applyBorder="1" applyAlignment="1">
      <alignment horizontal="center" vertical="center"/>
    </xf>
    <xf numFmtId="168" fontId="12" fillId="0" borderId="7" xfId="3" applyNumberFormat="1" applyFont="1" applyBorder="1" applyAlignment="1">
      <alignment horizontal="right"/>
    </xf>
    <xf numFmtId="168" fontId="12" fillId="0" borderId="10" xfId="3" applyNumberFormat="1" applyFont="1" applyBorder="1" applyAlignment="1">
      <alignment horizontal="right"/>
    </xf>
    <xf numFmtId="168" fontId="12" fillId="0" borderId="11" xfId="3" applyNumberFormat="1" applyFont="1" applyBorder="1" applyAlignment="1">
      <alignment horizontal="right"/>
    </xf>
    <xf numFmtId="166" fontId="10" fillId="11" borderId="22" xfId="3" applyNumberFormat="1" applyFont="1" applyFill="1" applyBorder="1" applyAlignment="1">
      <alignment horizontal="left" vertical="center"/>
    </xf>
    <xf numFmtId="166" fontId="10" fillId="11" borderId="12" xfId="3" applyNumberFormat="1" applyFont="1" applyFill="1" applyBorder="1" applyAlignment="1">
      <alignment horizontal="left" vertical="center"/>
    </xf>
    <xf numFmtId="166" fontId="10" fillId="11" borderId="23" xfId="3" applyNumberFormat="1" applyFont="1" applyFill="1" applyBorder="1" applyAlignment="1">
      <alignment horizontal="left" vertical="center"/>
    </xf>
    <xf numFmtId="166" fontId="10" fillId="11" borderId="19" xfId="3" applyNumberFormat="1" applyFont="1" applyFill="1" applyBorder="1" applyAlignment="1">
      <alignment horizontal="left" vertical="center"/>
    </xf>
    <xf numFmtId="164" fontId="7" fillId="5" borderId="30" xfId="3" applyNumberFormat="1" applyFont="1" applyFill="1" applyBorder="1" applyAlignment="1">
      <alignment horizontal="center" vertical="center"/>
    </xf>
    <xf numFmtId="164" fontId="7" fillId="5" borderId="23" xfId="3" applyNumberFormat="1" applyFont="1" applyFill="1" applyBorder="1" applyAlignment="1">
      <alignment horizontal="center" vertical="center"/>
    </xf>
    <xf numFmtId="164" fontId="7" fillId="5" borderId="29" xfId="3" applyNumberFormat="1" applyFont="1" applyFill="1" applyBorder="1" applyAlignment="1">
      <alignment horizontal="center" vertical="center"/>
    </xf>
    <xf numFmtId="166" fontId="10" fillId="5" borderId="10" xfId="3" applyNumberFormat="1" applyFont="1" applyFill="1" applyBorder="1" applyAlignment="1">
      <alignment horizontal="left" vertical="center"/>
    </xf>
    <xf numFmtId="165" fontId="14" fillId="0" borderId="0" xfId="3" applyFont="1" applyAlignment="1">
      <alignment horizontal="left" wrapText="1"/>
    </xf>
    <xf numFmtId="165" fontId="5" fillId="0" borderId="0" xfId="3" applyFont="1" applyAlignment="1">
      <alignment horizontal="justify" wrapText="1"/>
    </xf>
    <xf numFmtId="49" fontId="14" fillId="0" borderId="0" xfId="3" applyNumberFormat="1" applyFont="1" applyAlignment="1" applyProtection="1">
      <alignment horizontal="left" wrapText="1"/>
      <protection locked="0"/>
    </xf>
    <xf numFmtId="164" fontId="7" fillId="5" borderId="1" xfId="3" applyNumberFormat="1" applyFont="1" applyFill="1" applyBorder="1" applyAlignment="1">
      <alignment horizontal="center" vertical="center"/>
    </xf>
    <xf numFmtId="166" fontId="10" fillId="5" borderId="1" xfId="3" applyNumberFormat="1" applyFont="1" applyFill="1" applyBorder="1" applyAlignment="1">
      <alignment horizontal="left" vertical="center"/>
    </xf>
    <xf numFmtId="164" fontId="10" fillId="5" borderId="1" xfId="3" applyNumberFormat="1" applyFont="1" applyFill="1" applyBorder="1" applyAlignment="1">
      <alignment horizontal="center" vertical="center"/>
    </xf>
    <xf numFmtId="168" fontId="10" fillId="9" borderId="7" xfId="3" applyNumberFormat="1" applyFont="1" applyFill="1" applyBorder="1" applyAlignment="1">
      <alignment horizontal="center" vertical="center"/>
    </xf>
    <xf numFmtId="168" fontId="10" fillId="9" borderId="10" xfId="3" applyNumberFormat="1" applyFont="1" applyFill="1" applyBorder="1" applyAlignment="1">
      <alignment horizontal="center" vertical="center"/>
    </xf>
    <xf numFmtId="168" fontId="10" fillId="9" borderId="11" xfId="3" applyNumberFormat="1" applyFont="1" applyFill="1" applyBorder="1" applyAlignment="1">
      <alignment horizontal="center" vertical="center"/>
    </xf>
    <xf numFmtId="168" fontId="12" fillId="0" borderId="20" xfId="0" applyNumberFormat="1" applyFont="1" applyBorder="1" applyAlignment="1">
      <alignment horizontal="right"/>
    </xf>
    <xf numFmtId="168" fontId="12" fillId="0" borderId="32" xfId="0" applyNumberFormat="1" applyFont="1" applyBorder="1" applyAlignment="1">
      <alignment horizontal="right"/>
    </xf>
    <xf numFmtId="168" fontId="12" fillId="0" borderId="21" xfId="0" applyNumberFormat="1" applyFont="1" applyBorder="1" applyAlignment="1">
      <alignment horizontal="right"/>
    </xf>
    <xf numFmtId="165" fontId="8" fillId="4" borderId="1" xfId="2" applyFont="1" applyFill="1" applyBorder="1" applyAlignment="1">
      <alignment horizontal="center" vertical="center" wrapText="1"/>
    </xf>
    <xf numFmtId="165" fontId="11" fillId="6" borderId="10" xfId="3" applyFont="1" applyFill="1" applyBorder="1" applyAlignment="1">
      <alignment horizontal="center" vertical="center" wrapText="1"/>
    </xf>
    <xf numFmtId="165" fontId="11" fillId="6" borderId="11" xfId="3" applyFont="1" applyFill="1" applyBorder="1" applyAlignment="1">
      <alignment horizontal="center" vertical="center" wrapText="1"/>
    </xf>
    <xf numFmtId="164" fontId="10" fillId="9" borderId="7" xfId="0" applyNumberFormat="1" applyFont="1" applyFill="1" applyBorder="1" applyAlignment="1">
      <alignment horizontal="center" vertical="center"/>
    </xf>
    <xf numFmtId="164" fontId="10" fillId="9" borderId="10" xfId="0" applyNumberFormat="1" applyFont="1" applyFill="1" applyBorder="1" applyAlignment="1">
      <alignment horizontal="center" vertical="center"/>
    </xf>
    <xf numFmtId="164" fontId="10" fillId="9" borderId="11" xfId="0" applyNumberFormat="1" applyFont="1" applyFill="1" applyBorder="1" applyAlignment="1">
      <alignment horizontal="center" vertical="center"/>
    </xf>
    <xf numFmtId="164" fontId="12" fillId="0" borderId="33" xfId="0" applyNumberFormat="1" applyFont="1" applyBorder="1"/>
    <xf numFmtId="164" fontId="12" fillId="0" borderId="34" xfId="0" applyNumberFormat="1" applyFont="1" applyBorder="1"/>
    <xf numFmtId="164" fontId="12" fillId="0" borderId="35" xfId="0" applyNumberFormat="1" applyFont="1" applyBorder="1"/>
    <xf numFmtId="164" fontId="20" fillId="5" borderId="9" xfId="3" applyNumberFormat="1" applyFont="1" applyFill="1" applyBorder="1" applyAlignment="1">
      <alignment horizontal="center" vertical="center"/>
    </xf>
    <xf numFmtId="164" fontId="20" fillId="5" borderId="4" xfId="3" applyNumberFormat="1" applyFont="1" applyFill="1" applyBorder="1" applyAlignment="1">
      <alignment horizontal="center" vertical="center"/>
    </xf>
    <xf numFmtId="165" fontId="8" fillId="4" borderId="20" xfId="2" applyFont="1" applyFill="1" applyBorder="1" applyAlignment="1">
      <alignment horizontal="center" vertical="center" wrapText="1"/>
    </xf>
    <xf numFmtId="165" fontId="8" fillId="4" borderId="21" xfId="2" applyFont="1" applyFill="1" applyBorder="1" applyAlignment="1">
      <alignment horizontal="center" vertical="center" wrapText="1"/>
    </xf>
    <xf numFmtId="165" fontId="7" fillId="0" borderId="0" xfId="1" applyFont="1" applyFill="1" applyAlignment="1">
      <alignment horizontal="left" vertical="center" wrapText="1"/>
    </xf>
    <xf numFmtId="164" fontId="7" fillId="0" borderId="0" xfId="3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166" fontId="10" fillId="5" borderId="5" xfId="3" applyNumberFormat="1" applyFont="1" applyFill="1" applyBorder="1" applyAlignment="1">
      <alignment horizontal="left" vertical="center"/>
    </xf>
    <xf numFmtId="166" fontId="10" fillId="5" borderId="12" xfId="3" applyNumberFormat="1" applyFont="1" applyFill="1" applyBorder="1" applyAlignment="1">
      <alignment horizontal="left" vertical="center"/>
    </xf>
    <xf numFmtId="166" fontId="10" fillId="5" borderId="4" xfId="3" applyNumberFormat="1" applyFont="1" applyFill="1" applyBorder="1" applyAlignment="1">
      <alignment horizontal="left" vertical="center"/>
    </xf>
    <xf numFmtId="166" fontId="10" fillId="5" borderId="13" xfId="3" applyNumberFormat="1" applyFont="1" applyFill="1" applyBorder="1" applyAlignment="1">
      <alignment horizontal="left" vertical="center"/>
    </xf>
    <xf numFmtId="164" fontId="10" fillId="5" borderId="9" xfId="3" applyNumberFormat="1" applyFont="1" applyFill="1" applyBorder="1" applyAlignment="1">
      <alignment horizontal="center" vertical="center"/>
    </xf>
    <xf numFmtId="164" fontId="10" fillId="5" borderId="6" xfId="3" applyNumberFormat="1" applyFont="1" applyFill="1" applyBorder="1" applyAlignment="1">
      <alignment horizontal="center" vertical="center"/>
    </xf>
    <xf numFmtId="164" fontId="12" fillId="0" borderId="20" xfId="3" applyNumberFormat="1" applyFont="1" applyBorder="1" applyAlignment="1">
      <alignment horizontal="right" wrapText="1"/>
    </xf>
    <xf numFmtId="164" fontId="12" fillId="0" borderId="32" xfId="3" applyNumberFormat="1" applyFont="1" applyBorder="1" applyAlignment="1">
      <alignment horizontal="right" wrapText="1"/>
    </xf>
    <xf numFmtId="164" fontId="12" fillId="0" borderId="21" xfId="3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165" fontId="13" fillId="0" borderId="10" xfId="3" applyFont="1" applyBorder="1" applyAlignment="1">
      <alignment horizontal="center" wrapText="1"/>
    </xf>
    <xf numFmtId="165" fontId="10" fillId="10" borderId="7" xfId="3" applyFont="1" applyFill="1" applyBorder="1" applyAlignment="1">
      <alignment horizontal="center" vertical="center" wrapText="1"/>
    </xf>
    <xf numFmtId="165" fontId="10" fillId="10" borderId="10" xfId="3" applyFont="1" applyFill="1" applyBorder="1" applyAlignment="1">
      <alignment horizontal="center" vertical="center" wrapText="1"/>
    </xf>
    <xf numFmtId="165" fontId="10" fillId="10" borderId="11" xfId="3" applyFont="1" applyFill="1" applyBorder="1" applyAlignment="1">
      <alignment horizontal="center" vertical="center" wrapText="1"/>
    </xf>
    <xf numFmtId="164" fontId="16" fillId="9" borderId="7" xfId="3" applyNumberFormat="1" applyFont="1" applyFill="1" applyBorder="1" applyAlignment="1">
      <alignment horizontal="center" vertical="center" wrapText="1"/>
    </xf>
    <xf numFmtId="164" fontId="16" fillId="9" borderId="10" xfId="3" applyNumberFormat="1" applyFont="1" applyFill="1" applyBorder="1" applyAlignment="1">
      <alignment horizontal="center" vertical="center" wrapText="1"/>
    </xf>
    <xf numFmtId="164" fontId="16" fillId="9" borderId="11" xfId="3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10" fillId="13" borderId="7" xfId="3" applyFont="1" applyFill="1" applyBorder="1" applyAlignment="1">
      <alignment horizontal="center" vertical="center" wrapText="1"/>
    </xf>
    <xf numFmtId="165" fontId="10" fillId="13" borderId="10" xfId="3" applyFont="1" applyFill="1" applyBorder="1" applyAlignment="1">
      <alignment horizontal="center" vertical="center" wrapText="1"/>
    </xf>
    <xf numFmtId="165" fontId="10" fillId="13" borderId="11" xfId="3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164" fontId="10" fillId="9" borderId="7" xfId="3" applyNumberFormat="1" applyFont="1" applyFill="1" applyBorder="1" applyAlignment="1">
      <alignment horizontal="center" vertical="center"/>
    </xf>
    <xf numFmtId="164" fontId="10" fillId="9" borderId="10" xfId="3" applyNumberFormat="1" applyFont="1" applyFill="1" applyBorder="1" applyAlignment="1">
      <alignment horizontal="center" vertical="center"/>
    </xf>
    <xf numFmtId="164" fontId="10" fillId="9" borderId="11" xfId="3" applyNumberFormat="1" applyFont="1" applyFill="1" applyBorder="1" applyAlignment="1">
      <alignment horizontal="center" vertical="center"/>
    </xf>
    <xf numFmtId="165" fontId="15" fillId="0" borderId="0" xfId="3" applyFont="1" applyAlignment="1" applyProtection="1">
      <alignment horizontal="left" vertical="center" wrapText="1"/>
      <protection locked="0"/>
    </xf>
    <xf numFmtId="49" fontId="7" fillId="0" borderId="0" xfId="3" applyNumberFormat="1" applyFont="1" applyAlignment="1" applyProtection="1">
      <alignment horizontal="left" vertical="center" wrapText="1"/>
      <protection locked="0"/>
    </xf>
    <xf numFmtId="49" fontId="5" fillId="0" borderId="0" xfId="3" applyNumberFormat="1" applyFont="1" applyAlignment="1" applyProtection="1">
      <alignment horizontal="justify" vertical="top" wrapText="1"/>
      <protection locked="0"/>
    </xf>
    <xf numFmtId="49" fontId="7" fillId="0" borderId="0" xfId="3" applyNumberFormat="1" applyFont="1" applyAlignment="1" applyProtection="1">
      <alignment horizontal="center" vertical="center" wrapText="1"/>
      <protection locked="0"/>
    </xf>
    <xf numFmtId="165" fontId="5" fillId="0" borderId="0" xfId="3" applyFont="1" applyAlignment="1">
      <alignment horizontal="left" wrapText="1"/>
    </xf>
    <xf numFmtId="165" fontId="5" fillId="0" borderId="0" xfId="3" applyFont="1" applyAlignment="1">
      <alignment horizontal="center" vertical="center" wrapText="1"/>
    </xf>
    <xf numFmtId="165" fontId="15" fillId="0" borderId="0" xfId="3" applyFont="1" applyAlignment="1" applyProtection="1">
      <alignment horizontal="left" wrapText="1"/>
      <protection locked="0"/>
    </xf>
    <xf numFmtId="164" fontId="14" fillId="0" borderId="8" xfId="3" applyNumberFormat="1" applyFont="1" applyBorder="1" applyAlignment="1">
      <alignment horizontal="right" wrapText="1"/>
    </xf>
    <xf numFmtId="165" fontId="14" fillId="0" borderId="0" xfId="3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/>
    </xf>
    <xf numFmtId="166" fontId="10" fillId="5" borderId="8" xfId="3" applyNumberFormat="1" applyFont="1" applyFill="1" applyBorder="1" applyAlignment="1">
      <alignment horizontal="left" vertical="center"/>
    </xf>
    <xf numFmtId="49" fontId="11" fillId="6" borderId="24" xfId="3" applyNumberFormat="1" applyFont="1" applyFill="1" applyBorder="1" applyAlignment="1">
      <alignment horizontal="center" vertical="center" wrapText="1"/>
    </xf>
    <xf numFmtId="49" fontId="11" fillId="6" borderId="10" xfId="3" applyNumberFormat="1" applyFont="1" applyFill="1" applyBorder="1" applyAlignment="1">
      <alignment horizontal="center" vertical="center" wrapText="1"/>
    </xf>
    <xf numFmtId="49" fontId="11" fillId="6" borderId="11" xfId="3" applyNumberFormat="1" applyFont="1" applyFill="1" applyBorder="1" applyAlignment="1">
      <alignment horizontal="center" vertical="center" wrapText="1"/>
    </xf>
    <xf numFmtId="164" fontId="10" fillId="9" borderId="7" xfId="1" applyNumberFormat="1" applyFont="1" applyFill="1" applyBorder="1" applyAlignment="1">
      <alignment horizontal="center" vertical="center" wrapText="1"/>
    </xf>
    <xf numFmtId="164" fontId="10" fillId="9" borderId="10" xfId="1" applyNumberFormat="1" applyFont="1" applyFill="1" applyBorder="1" applyAlignment="1">
      <alignment horizontal="center" vertical="center" wrapText="1"/>
    </xf>
    <xf numFmtId="164" fontId="10" fillId="9" borderId="11" xfId="1" applyNumberFormat="1" applyFont="1" applyFill="1" applyBorder="1" applyAlignment="1">
      <alignment horizontal="center" vertical="center" wrapText="1"/>
    </xf>
    <xf numFmtId="164" fontId="12" fillId="8" borderId="7" xfId="1" applyNumberFormat="1" applyFont="1" applyFill="1" applyBorder="1" applyAlignment="1">
      <alignment horizontal="right" vertical="center" wrapText="1"/>
    </xf>
    <xf numFmtId="164" fontId="12" fillId="8" borderId="10" xfId="1" applyNumberFormat="1" applyFont="1" applyFill="1" applyBorder="1" applyAlignment="1">
      <alignment horizontal="right" vertical="center" wrapText="1"/>
    </xf>
    <xf numFmtId="164" fontId="12" fillId="8" borderId="11" xfId="1" applyNumberFormat="1" applyFont="1" applyFill="1" applyBorder="1" applyAlignment="1">
      <alignment horizontal="right" vertical="center" wrapText="1"/>
    </xf>
    <xf numFmtId="164" fontId="7" fillId="5" borderId="14" xfId="3" applyNumberFormat="1" applyFont="1" applyFill="1" applyBorder="1" applyAlignment="1">
      <alignment horizontal="center" vertical="center"/>
    </xf>
    <xf numFmtId="165" fontId="14" fillId="0" borderId="0" xfId="3" applyFont="1" applyAlignment="1">
      <alignment horizontal="left" vertical="top" wrapText="1"/>
    </xf>
    <xf numFmtId="164" fontId="7" fillId="5" borderId="11" xfId="0" applyNumberFormat="1" applyFont="1" applyFill="1" applyBorder="1" applyAlignment="1">
      <alignment horizontal="center" vertical="center"/>
    </xf>
    <xf numFmtId="165" fontId="11" fillId="6" borderId="4" xfId="3" applyFont="1" applyFill="1" applyBorder="1" applyAlignment="1">
      <alignment horizontal="center" vertical="center" wrapText="1"/>
    </xf>
    <xf numFmtId="166" fontId="10" fillId="5" borderId="22" xfId="3" applyNumberFormat="1" applyFont="1" applyFill="1" applyBorder="1" applyAlignment="1">
      <alignment horizontal="center" vertical="center"/>
    </xf>
    <xf numFmtId="166" fontId="10" fillId="5" borderId="28" xfId="3" applyNumberFormat="1" applyFont="1" applyFill="1" applyBorder="1" applyAlignment="1">
      <alignment horizontal="center" vertical="center"/>
    </xf>
    <xf numFmtId="166" fontId="10" fillId="5" borderId="29" xfId="3" applyNumberFormat="1" applyFont="1" applyFill="1" applyBorder="1" applyAlignment="1">
      <alignment horizontal="center" vertical="center"/>
    </xf>
    <xf numFmtId="166" fontId="10" fillId="5" borderId="26" xfId="3" applyNumberFormat="1" applyFont="1" applyFill="1" applyBorder="1" applyAlignment="1">
      <alignment horizontal="center" vertical="center"/>
    </xf>
    <xf numFmtId="164" fontId="10" fillId="5" borderId="30" xfId="3" applyNumberFormat="1" applyFont="1" applyFill="1" applyBorder="1" applyAlignment="1">
      <alignment horizontal="center" vertical="center"/>
    </xf>
    <xf numFmtId="164" fontId="10" fillId="5" borderId="27" xfId="3" applyNumberFormat="1" applyFont="1" applyFill="1" applyBorder="1" applyAlignment="1">
      <alignment horizontal="center" vertical="center"/>
    </xf>
    <xf numFmtId="49" fontId="7" fillId="0" borderId="0" xfId="3" applyNumberFormat="1" applyFont="1" applyAlignment="1" applyProtection="1">
      <alignment horizontal="right" vertical="center" wrapText="1"/>
      <protection locked="0"/>
    </xf>
    <xf numFmtId="0" fontId="4" fillId="0" borderId="3" xfId="0" applyFont="1" applyBorder="1"/>
    <xf numFmtId="164" fontId="12" fillId="0" borderId="5" xfId="3" applyNumberFormat="1" applyFont="1" applyBorder="1" applyAlignment="1">
      <alignment horizontal="right" wrapText="1"/>
    </xf>
    <xf numFmtId="164" fontId="12" fillId="0" borderId="8" xfId="3" applyNumberFormat="1" applyFont="1" applyBorder="1" applyAlignment="1">
      <alignment horizontal="right" wrapText="1"/>
    </xf>
    <xf numFmtId="164" fontId="12" fillId="0" borderId="12" xfId="3" applyNumberFormat="1" applyFont="1" applyBorder="1" applyAlignment="1">
      <alignment horizontal="right" wrapText="1"/>
    </xf>
    <xf numFmtId="49" fontId="5" fillId="0" borderId="0" xfId="3" applyNumberFormat="1" applyFont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49" fontId="5" fillId="0" borderId="0" xfId="0" applyNumberFormat="1" applyFont="1" applyAlignment="1" applyProtection="1">
      <alignment horizontal="justify" vertical="top" wrapText="1"/>
      <protection locked="0"/>
    </xf>
    <xf numFmtId="49" fontId="5" fillId="0" borderId="0" xfId="3" applyNumberFormat="1" applyFont="1" applyAlignment="1" applyProtection="1">
      <alignment horizontal="justify" wrapText="1"/>
      <protection locked="0"/>
    </xf>
    <xf numFmtId="164" fontId="20" fillId="5" borderId="1" xfId="1" applyNumberFormat="1" applyFont="1" applyFill="1" applyBorder="1" applyAlignment="1">
      <alignment horizontal="center" vertical="center"/>
    </xf>
    <xf numFmtId="166" fontId="10" fillId="5" borderId="1" xfId="3" applyNumberFormat="1" applyFont="1" applyFill="1" applyBorder="1" applyAlignment="1">
      <alignment horizontal="left" vertical="center" wrapText="1"/>
    </xf>
    <xf numFmtId="49" fontId="4" fillId="5" borderId="1" xfId="1" applyNumberFormat="1" applyFont="1" applyFill="1" applyBorder="1" applyAlignment="1">
      <alignment horizontal="justify" vertical="top" wrapText="1"/>
    </xf>
    <xf numFmtId="49" fontId="5" fillId="0" borderId="0" xfId="3" applyNumberFormat="1" applyFont="1" applyAlignment="1" applyProtection="1">
      <alignment horizontal="justify" vertical="center" wrapText="1"/>
      <protection locked="0"/>
    </xf>
    <xf numFmtId="49" fontId="7" fillId="0" borderId="0" xfId="3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vertical="center" wrapText="1"/>
    </xf>
    <xf numFmtId="164" fontId="16" fillId="9" borderId="24" xfId="3" applyNumberFormat="1" applyFont="1" applyFill="1" applyBorder="1" applyAlignment="1">
      <alignment horizontal="center" vertical="center" wrapText="1"/>
    </xf>
    <xf numFmtId="165" fontId="10" fillId="12" borderId="7" xfId="3" applyFont="1" applyFill="1" applyBorder="1" applyAlignment="1">
      <alignment horizontal="center" vertical="top" wrapText="1"/>
    </xf>
    <xf numFmtId="165" fontId="10" fillId="12" borderId="10" xfId="3" applyFont="1" applyFill="1" applyBorder="1" applyAlignment="1">
      <alignment horizontal="center" vertical="top" wrapText="1"/>
    </xf>
    <xf numFmtId="165" fontId="10" fillId="12" borderId="11" xfId="3" applyFont="1" applyFill="1" applyBorder="1" applyAlignment="1">
      <alignment horizontal="center" vertical="top" wrapText="1"/>
    </xf>
    <xf numFmtId="164" fontId="20" fillId="5" borderId="2" xfId="3" applyNumberFormat="1" applyFont="1" applyFill="1" applyBorder="1" applyAlignment="1">
      <alignment horizontal="center" vertical="center"/>
    </xf>
    <xf numFmtId="164" fontId="20" fillId="5" borderId="6" xfId="3" applyNumberFormat="1" applyFont="1" applyFill="1" applyBorder="1" applyAlignment="1">
      <alignment horizontal="center" vertical="center"/>
    </xf>
    <xf numFmtId="165" fontId="11" fillId="7" borderId="7" xfId="3" applyFont="1" applyFill="1" applyBorder="1" applyAlignment="1">
      <alignment horizontal="left" vertical="center" wrapText="1"/>
    </xf>
    <xf numFmtId="165" fontId="11" fillId="7" borderId="10" xfId="3" applyFont="1" applyFill="1" applyBorder="1" applyAlignment="1">
      <alignment horizontal="left" vertical="center" wrapText="1"/>
    </xf>
    <xf numFmtId="165" fontId="11" fillId="7" borderId="11" xfId="3" applyFont="1" applyFill="1" applyBorder="1" applyAlignment="1">
      <alignment horizontal="left" vertical="center" wrapText="1"/>
    </xf>
    <xf numFmtId="164" fontId="22" fillId="0" borderId="33" xfId="3" applyNumberFormat="1" applyFont="1" applyBorder="1" applyAlignment="1">
      <alignment horizontal="right" wrapText="1"/>
    </xf>
    <xf numFmtId="164" fontId="22" fillId="0" borderId="34" xfId="3" applyNumberFormat="1" applyFont="1" applyBorder="1" applyAlignment="1">
      <alignment horizontal="right" wrapText="1"/>
    </xf>
    <xf numFmtId="164" fontId="22" fillId="0" borderId="35" xfId="3" applyNumberFormat="1" applyFont="1" applyBorder="1" applyAlignment="1">
      <alignment horizontal="right" wrapText="1"/>
    </xf>
    <xf numFmtId="164" fontId="20" fillId="5" borderId="1" xfId="0" applyNumberFormat="1" applyFont="1" applyFill="1" applyBorder="1" applyAlignment="1">
      <alignment horizontal="center" vertical="center"/>
    </xf>
    <xf numFmtId="166" fontId="10" fillId="5" borderId="20" xfId="3" applyNumberFormat="1" applyFont="1" applyFill="1" applyBorder="1" applyAlignment="1">
      <alignment horizontal="left" vertical="center"/>
    </xf>
    <xf numFmtId="166" fontId="10" fillId="5" borderId="21" xfId="3" applyNumberFormat="1" applyFont="1" applyFill="1" applyBorder="1" applyAlignment="1">
      <alignment horizontal="left" vertical="center"/>
    </xf>
    <xf numFmtId="165" fontId="9" fillId="5" borderId="25" xfId="1" applyFont="1" applyFill="1" applyBorder="1" applyAlignment="1">
      <alignment horizontal="left"/>
    </xf>
    <xf numFmtId="165" fontId="9" fillId="5" borderId="26" xfId="1" applyFont="1" applyFill="1" applyBorder="1" applyAlignment="1">
      <alignment horizontal="left"/>
    </xf>
    <xf numFmtId="166" fontId="10" fillId="5" borderId="22" xfId="3" applyNumberFormat="1" applyFont="1" applyFill="1" applyBorder="1" applyAlignment="1">
      <alignment horizontal="left" vertical="center"/>
    </xf>
    <xf numFmtId="49" fontId="11" fillId="6" borderId="36" xfId="3" applyNumberFormat="1" applyFont="1" applyFill="1" applyBorder="1" applyAlignment="1">
      <alignment horizontal="center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49" fontId="11" fillId="6" borderId="37" xfId="3" applyNumberFormat="1" applyFont="1" applyFill="1" applyBorder="1" applyAlignment="1">
      <alignment horizontal="center" vertical="center" wrapText="1"/>
    </xf>
    <xf numFmtId="166" fontId="10" fillId="5" borderId="28" xfId="3" applyNumberFormat="1" applyFont="1" applyFill="1" applyBorder="1" applyAlignment="1">
      <alignment horizontal="left" vertical="center"/>
    </xf>
    <xf numFmtId="166" fontId="10" fillId="5" borderId="29" xfId="3" applyNumberFormat="1" applyFont="1" applyFill="1" applyBorder="1" applyAlignment="1">
      <alignment horizontal="left" vertical="center"/>
    </xf>
    <xf numFmtId="166" fontId="10" fillId="5" borderId="26" xfId="3" applyNumberFormat="1" applyFont="1" applyFill="1" applyBorder="1" applyAlignment="1">
      <alignment horizontal="left" vertical="center"/>
    </xf>
    <xf numFmtId="164" fontId="10" fillId="5" borderId="16" xfId="3" applyNumberFormat="1" applyFont="1" applyFill="1" applyBorder="1" applyAlignment="1">
      <alignment horizontal="center" vertical="center"/>
    </xf>
    <xf numFmtId="164" fontId="10" fillId="5" borderId="40" xfId="3" applyNumberFormat="1" applyFont="1" applyFill="1" applyBorder="1" applyAlignment="1">
      <alignment horizontal="center" vertical="center"/>
    </xf>
  </cellXfs>
  <cellStyles count="4">
    <cellStyle name="Excel Built-in 20% - Accent5" xfId="1" xr:uid="{1F2812C8-948B-4B4F-BA9A-F7FF1A37E14F}"/>
    <cellStyle name="Excel Built-in Accent1" xfId="2" xr:uid="{8A872FE2-2E9A-4BAC-B18B-A9FC5DFA21C4}"/>
    <cellStyle name="Excel Built-in Normal" xfId="3" xr:uid="{FDCA8C25-F7B1-4215-963D-4DDD3DFFB330}"/>
    <cellStyle name="Normalno" xfId="0" builtinId="0" customBuiltin="1"/>
  </cellStyles>
  <dxfs count="0"/>
  <tableStyles count="0" defaultTableStyle="TableStyleMedium2" defaultPivotStyle="PivotStyleLight16"/>
  <colors>
    <mruColors>
      <color rgb="FF4B9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0</xdr:row>
      <xdr:rowOff>180978</xdr:rowOff>
    </xdr:from>
    <xdr:ext cx="571317" cy="704161"/>
    <xdr:pic>
      <xdr:nvPicPr>
        <xdr:cNvPr id="2" name="Slika 2">
          <a:extLst>
            <a:ext uri="{FF2B5EF4-FFF2-40B4-BE49-F238E27FC236}">
              <a16:creationId xmlns:a16="http://schemas.microsoft.com/office/drawing/2014/main" id="{2416CC17-9CCC-F2EA-B3D0-E9F9C85FE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266825" y="180978"/>
          <a:ext cx="571317" cy="70416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55E7-475D-452F-B076-35AF35222D86}">
  <dimension ref="A1:G248"/>
  <sheetViews>
    <sheetView tabSelected="1" workbookViewId="0">
      <selection activeCell="B242" sqref="B242"/>
    </sheetView>
  </sheetViews>
  <sheetFormatPr defaultRowHeight="15" x14ac:dyDescent="0.25"/>
  <cols>
    <col min="2" max="2" width="89.28515625" customWidth="1"/>
    <col min="3" max="3" width="25.85546875" customWidth="1"/>
    <col min="4" max="4" width="9.140625" customWidth="1"/>
    <col min="5" max="5" width="24" customWidth="1"/>
    <col min="6" max="6" width="17" customWidth="1"/>
    <col min="7" max="7" width="13" customWidth="1"/>
    <col min="8" max="8" width="9.140625" customWidth="1"/>
  </cols>
  <sheetData>
    <row r="1" spans="1:7" ht="25.5" customHeight="1" x14ac:dyDescent="0.25">
      <c r="E1" s="1"/>
      <c r="F1" s="1"/>
    </row>
    <row r="2" spans="1:7" ht="148.5" customHeight="1" x14ac:dyDescent="0.3">
      <c r="A2" s="3"/>
      <c r="B2" s="269" t="s">
        <v>98</v>
      </c>
      <c r="C2" s="269"/>
      <c r="D2" s="269"/>
      <c r="E2" s="269"/>
      <c r="F2" s="269"/>
      <c r="G2" s="3"/>
    </row>
    <row r="3" spans="1:7" ht="25.5" customHeight="1" x14ac:dyDescent="0.3">
      <c r="A3" s="3"/>
      <c r="B3" s="3"/>
      <c r="C3" s="3"/>
      <c r="D3" s="3"/>
      <c r="E3" s="270" t="s">
        <v>124</v>
      </c>
      <c r="F3" s="270"/>
      <c r="G3" s="3"/>
    </row>
    <row r="4" spans="1:7" ht="25.5" customHeight="1" x14ac:dyDescent="0.3">
      <c r="A4" s="3"/>
      <c r="B4" s="3"/>
      <c r="C4" s="3"/>
      <c r="D4" s="3"/>
      <c r="E4" s="4"/>
      <c r="F4" s="4"/>
      <c r="G4" s="3"/>
    </row>
    <row r="5" spans="1:7" ht="84" customHeight="1" x14ac:dyDescent="0.3">
      <c r="A5" s="3"/>
      <c r="B5" s="271" t="s">
        <v>125</v>
      </c>
      <c r="C5" s="271"/>
      <c r="D5" s="271"/>
      <c r="E5" s="271"/>
      <c r="F5" s="271"/>
      <c r="G5" s="3"/>
    </row>
    <row r="6" spans="1:7" ht="16.5" x14ac:dyDescent="0.3">
      <c r="A6" s="3"/>
      <c r="B6" s="205" t="s">
        <v>102</v>
      </c>
      <c r="C6" s="205"/>
      <c r="D6" s="205"/>
      <c r="E6" s="205"/>
      <c r="F6" s="205"/>
      <c r="G6" s="3"/>
    </row>
    <row r="7" spans="1:7" ht="20.25" customHeight="1" x14ac:dyDescent="0.3">
      <c r="A7" s="3"/>
      <c r="B7" s="205" t="s">
        <v>126</v>
      </c>
      <c r="C7" s="205"/>
      <c r="D7" s="205"/>
      <c r="E7" s="205"/>
      <c r="F7" s="205"/>
      <c r="G7" s="3"/>
    </row>
    <row r="8" spans="1:7" ht="15.75" customHeight="1" x14ac:dyDescent="0.3">
      <c r="A8" s="3"/>
      <c r="B8" s="237" t="s">
        <v>103</v>
      </c>
      <c r="C8" s="237"/>
      <c r="D8" s="237"/>
      <c r="E8" s="237"/>
      <c r="F8" s="237"/>
      <c r="G8" s="3"/>
    </row>
    <row r="9" spans="1:7" ht="35.25" customHeight="1" x14ac:dyDescent="0.3">
      <c r="A9" s="3"/>
      <c r="B9" s="6"/>
      <c r="C9" s="6"/>
      <c r="D9" s="6"/>
      <c r="E9" s="6"/>
      <c r="F9" s="6"/>
      <c r="G9" s="3"/>
    </row>
    <row r="10" spans="1:7" ht="58.5" customHeight="1" x14ac:dyDescent="0.3">
      <c r="A10" s="3"/>
      <c r="B10" s="276" t="s">
        <v>127</v>
      </c>
      <c r="C10" s="276"/>
      <c r="D10" s="276"/>
      <c r="E10" s="276"/>
      <c r="F10" s="276"/>
      <c r="G10" s="3"/>
    </row>
    <row r="11" spans="1:7" ht="17.100000000000001" customHeight="1" x14ac:dyDescent="0.3">
      <c r="A11" s="3"/>
      <c r="B11" s="277" t="s">
        <v>0</v>
      </c>
      <c r="C11" s="277"/>
      <c r="D11" s="277"/>
      <c r="E11" s="277"/>
      <c r="F11" s="277"/>
      <c r="G11" s="3"/>
    </row>
    <row r="12" spans="1:7" ht="153" customHeight="1" x14ac:dyDescent="0.3">
      <c r="A12" s="3"/>
      <c r="B12" s="276" t="s">
        <v>128</v>
      </c>
      <c r="C12" s="276"/>
      <c r="D12" s="276"/>
      <c r="E12" s="276"/>
      <c r="F12" s="276"/>
      <c r="G12" s="3"/>
    </row>
    <row r="13" spans="1:7" ht="33.75" customHeight="1" x14ac:dyDescent="0.3">
      <c r="A13" s="3"/>
      <c r="B13" s="278" t="s">
        <v>129</v>
      </c>
      <c r="C13" s="278"/>
      <c r="D13" s="278"/>
      <c r="E13" s="278"/>
      <c r="F13" s="278"/>
      <c r="G13" s="3"/>
    </row>
    <row r="14" spans="1:7" ht="45.75" customHeight="1" x14ac:dyDescent="0.3">
      <c r="A14" s="3"/>
      <c r="B14" s="8"/>
      <c r="C14" s="8"/>
      <c r="D14" s="8"/>
      <c r="E14" s="8"/>
      <c r="F14" s="8"/>
      <c r="G14" s="3"/>
    </row>
    <row r="15" spans="1:7" ht="33.75" hidden="1" customHeight="1" x14ac:dyDescent="0.3">
      <c r="A15" s="3"/>
      <c r="B15" s="8"/>
      <c r="C15" s="8"/>
      <c r="D15" s="8"/>
      <c r="E15" s="8"/>
      <c r="F15" s="8"/>
      <c r="G15" s="3"/>
    </row>
    <row r="16" spans="1:7" ht="17.100000000000001" customHeight="1" x14ac:dyDescent="0.3">
      <c r="A16" s="3"/>
      <c r="B16" s="277" t="s">
        <v>1</v>
      </c>
      <c r="C16" s="277"/>
      <c r="D16" s="277"/>
      <c r="E16" s="277"/>
      <c r="F16" s="277"/>
      <c r="G16" s="3"/>
    </row>
    <row r="17" spans="1:7" ht="31.5" customHeight="1" x14ac:dyDescent="0.3">
      <c r="A17" s="3"/>
      <c r="B17" s="272" t="s">
        <v>109</v>
      </c>
      <c r="C17" s="272"/>
      <c r="D17" s="272"/>
      <c r="E17" s="272"/>
      <c r="F17" s="272"/>
      <c r="G17" s="3"/>
    </row>
    <row r="18" spans="1:7" ht="21.95" customHeight="1" x14ac:dyDescent="0.3">
      <c r="A18" s="3"/>
      <c r="B18" s="9"/>
      <c r="C18" s="9"/>
      <c r="D18" s="9"/>
      <c r="E18" s="9"/>
      <c r="F18" s="9"/>
      <c r="G18" s="3"/>
    </row>
    <row r="19" spans="1:7" ht="18" customHeight="1" x14ac:dyDescent="0.3">
      <c r="A19" s="3"/>
      <c r="B19" s="10" t="s">
        <v>2</v>
      </c>
      <c r="C19" s="10" t="s">
        <v>3</v>
      </c>
      <c r="D19" s="190" t="s">
        <v>4</v>
      </c>
      <c r="E19" s="190"/>
      <c r="F19" s="11" t="s">
        <v>5</v>
      </c>
      <c r="G19" s="3"/>
    </row>
    <row r="20" spans="1:7" ht="21.75" customHeight="1" x14ac:dyDescent="0.3">
      <c r="A20" s="3"/>
      <c r="B20" s="12" t="s">
        <v>6</v>
      </c>
      <c r="C20" s="273">
        <f>SUM(F20:F27)</f>
        <v>884000</v>
      </c>
      <c r="D20" s="182" t="s">
        <v>7</v>
      </c>
      <c r="E20" s="182"/>
      <c r="F20" s="13">
        <v>332074</v>
      </c>
      <c r="G20" s="3"/>
    </row>
    <row r="21" spans="1:7" ht="21.75" customHeight="1" x14ac:dyDescent="0.3">
      <c r="A21" s="3"/>
      <c r="B21" s="14" t="s">
        <v>8</v>
      </c>
      <c r="C21" s="273"/>
      <c r="D21" s="127" t="s">
        <v>110</v>
      </c>
      <c r="E21" s="128"/>
      <c r="F21" s="13">
        <v>298426</v>
      </c>
      <c r="G21" s="3"/>
    </row>
    <row r="22" spans="1:7" ht="33.75" customHeight="1" x14ac:dyDescent="0.3">
      <c r="A22" s="3"/>
      <c r="B22" s="14"/>
      <c r="C22" s="273"/>
      <c r="D22" s="274" t="s">
        <v>60</v>
      </c>
      <c r="E22" s="274"/>
      <c r="F22" s="13">
        <v>40000</v>
      </c>
      <c r="G22" s="3"/>
    </row>
    <row r="23" spans="1:7" ht="33" customHeight="1" x14ac:dyDescent="0.3">
      <c r="A23" s="3"/>
      <c r="B23" s="275" t="s">
        <v>106</v>
      </c>
      <c r="C23" s="273"/>
      <c r="D23" s="274" t="s">
        <v>9</v>
      </c>
      <c r="E23" s="274"/>
      <c r="F23" s="13">
        <v>36000</v>
      </c>
      <c r="G23" s="3"/>
    </row>
    <row r="24" spans="1:7" ht="32.25" customHeight="1" x14ac:dyDescent="0.3">
      <c r="A24" s="3"/>
      <c r="B24" s="275"/>
      <c r="C24" s="273"/>
      <c r="D24" s="274" t="s">
        <v>10</v>
      </c>
      <c r="E24" s="274"/>
      <c r="F24" s="13">
        <v>32000</v>
      </c>
      <c r="G24" s="3"/>
    </row>
    <row r="25" spans="1:7" ht="28.5" customHeight="1" x14ac:dyDescent="0.3">
      <c r="A25" s="3"/>
      <c r="B25" s="275"/>
      <c r="C25" s="273"/>
      <c r="D25" s="274" t="s">
        <v>93</v>
      </c>
      <c r="E25" s="274"/>
      <c r="F25" s="13">
        <v>6000</v>
      </c>
      <c r="G25" s="3"/>
    </row>
    <row r="26" spans="1:7" ht="24.75" customHeight="1" x14ac:dyDescent="0.3">
      <c r="A26" s="3"/>
      <c r="B26" s="275"/>
      <c r="C26" s="273"/>
      <c r="D26" s="182" t="s">
        <v>11</v>
      </c>
      <c r="E26" s="182"/>
      <c r="F26" s="13">
        <v>66500</v>
      </c>
      <c r="G26" s="3"/>
    </row>
    <row r="27" spans="1:7" ht="16.5" x14ac:dyDescent="0.3">
      <c r="A27" s="3"/>
      <c r="B27" s="275"/>
      <c r="C27" s="273"/>
      <c r="D27" s="182" t="s">
        <v>12</v>
      </c>
      <c r="E27" s="182"/>
      <c r="F27" s="13">
        <v>73000</v>
      </c>
      <c r="G27" s="3"/>
    </row>
    <row r="28" spans="1:7" ht="18" customHeight="1" x14ac:dyDescent="0.3">
      <c r="A28" s="3"/>
      <c r="B28" s="15" t="s">
        <v>13</v>
      </c>
      <c r="C28" s="161" t="s">
        <v>14</v>
      </c>
      <c r="D28" s="191"/>
      <c r="E28" s="191"/>
      <c r="F28" s="192"/>
      <c r="G28" s="3"/>
    </row>
    <row r="29" spans="1:7" ht="17.100000000000001" customHeight="1" x14ac:dyDescent="0.3">
      <c r="A29" s="3"/>
      <c r="B29" s="16" t="s">
        <v>15</v>
      </c>
      <c r="C29" s="223"/>
      <c r="D29" s="224"/>
      <c r="E29" s="224"/>
      <c r="F29" s="225"/>
      <c r="G29" s="3"/>
    </row>
    <row r="30" spans="1:7" ht="16.5" x14ac:dyDescent="0.3">
      <c r="A30" s="3"/>
      <c r="B30" s="17" t="s">
        <v>54</v>
      </c>
      <c r="C30" s="220">
        <v>13000</v>
      </c>
      <c r="D30" s="221"/>
      <c r="E30" s="221"/>
      <c r="F30" s="222"/>
      <c r="G30" s="3"/>
    </row>
    <row r="31" spans="1:7" ht="15.75" customHeight="1" x14ac:dyDescent="0.3">
      <c r="A31" s="3"/>
      <c r="B31" s="18" t="s">
        <v>63</v>
      </c>
      <c r="C31" s="279">
        <v>12000</v>
      </c>
      <c r="D31" s="221"/>
      <c r="E31" s="221"/>
      <c r="F31" s="222"/>
      <c r="G31" s="3"/>
    </row>
    <row r="32" spans="1:7" ht="29.25" customHeight="1" x14ac:dyDescent="0.3">
      <c r="A32" s="3"/>
      <c r="B32" s="19" t="s">
        <v>55</v>
      </c>
      <c r="C32" s="220">
        <v>21500</v>
      </c>
      <c r="D32" s="221"/>
      <c r="E32" s="221"/>
      <c r="F32" s="222"/>
      <c r="G32" s="3"/>
    </row>
    <row r="33" spans="1:7" ht="16.5" x14ac:dyDescent="0.3">
      <c r="A33" s="3"/>
      <c r="B33" s="226" t="s">
        <v>16</v>
      </c>
      <c r="C33" s="227"/>
      <c r="D33" s="227"/>
      <c r="E33" s="227"/>
      <c r="F33" s="228"/>
      <c r="G33" s="3"/>
    </row>
    <row r="34" spans="1:7" ht="16.5" x14ac:dyDescent="0.3">
      <c r="A34" s="3"/>
      <c r="B34" s="103" t="s">
        <v>68</v>
      </c>
      <c r="C34" s="220">
        <v>150000</v>
      </c>
      <c r="D34" s="221"/>
      <c r="E34" s="221"/>
      <c r="F34" s="222"/>
      <c r="G34" s="3"/>
    </row>
    <row r="35" spans="1:7" ht="16.5" x14ac:dyDescent="0.3">
      <c r="A35" s="3"/>
      <c r="B35" s="103" t="s">
        <v>69</v>
      </c>
      <c r="C35" s="220">
        <v>40000</v>
      </c>
      <c r="D35" s="221"/>
      <c r="E35" s="221"/>
      <c r="F35" s="222"/>
      <c r="G35" s="3"/>
    </row>
    <row r="36" spans="1:7" ht="20.25" customHeight="1" x14ac:dyDescent="0.3">
      <c r="A36" s="3"/>
      <c r="B36" s="103" t="s">
        <v>65</v>
      </c>
      <c r="C36" s="220">
        <v>30000</v>
      </c>
      <c r="D36" s="221"/>
      <c r="E36" s="221"/>
      <c r="F36" s="222"/>
      <c r="G36" s="3"/>
    </row>
    <row r="37" spans="1:7" ht="19.5" customHeight="1" x14ac:dyDescent="0.3">
      <c r="A37" s="3"/>
      <c r="B37" s="103" t="s">
        <v>64</v>
      </c>
      <c r="C37" s="220">
        <v>162000</v>
      </c>
      <c r="D37" s="221"/>
      <c r="E37" s="221"/>
      <c r="F37" s="222"/>
      <c r="G37" s="3"/>
    </row>
    <row r="38" spans="1:7" ht="27" customHeight="1" x14ac:dyDescent="0.3">
      <c r="A38" s="3"/>
      <c r="B38" s="103" t="s">
        <v>92</v>
      </c>
      <c r="C38" s="220">
        <v>13000</v>
      </c>
      <c r="D38" s="221"/>
      <c r="E38" s="221"/>
      <c r="F38" s="222"/>
      <c r="G38" s="3"/>
    </row>
    <row r="39" spans="1:7" ht="16.5" x14ac:dyDescent="0.3">
      <c r="A39" s="3"/>
      <c r="B39" s="280" t="s">
        <v>74</v>
      </c>
      <c r="C39" s="281"/>
      <c r="D39" s="281"/>
      <c r="E39" s="281"/>
      <c r="F39" s="282"/>
      <c r="G39" s="3"/>
    </row>
    <row r="40" spans="1:7" ht="16.5" x14ac:dyDescent="0.3">
      <c r="A40" s="3"/>
      <c r="B40" s="20" t="s">
        <v>72</v>
      </c>
      <c r="C40" s="220">
        <v>27000</v>
      </c>
      <c r="D40" s="221"/>
      <c r="E40" s="221"/>
      <c r="F40" s="222"/>
      <c r="G40" s="3"/>
    </row>
    <row r="41" spans="1:7" ht="16.5" x14ac:dyDescent="0.3">
      <c r="A41" s="3"/>
      <c r="B41" s="217" t="s">
        <v>94</v>
      </c>
      <c r="C41" s="218"/>
      <c r="D41" s="218"/>
      <c r="E41" s="218"/>
      <c r="F41" s="219"/>
      <c r="G41" s="3"/>
    </row>
    <row r="42" spans="1:7" ht="16.5" x14ac:dyDescent="0.3">
      <c r="A42" s="3"/>
      <c r="B42" s="20" t="s">
        <v>115</v>
      </c>
      <c r="C42" s="220">
        <v>158500</v>
      </c>
      <c r="D42" s="221"/>
      <c r="E42" s="221"/>
      <c r="F42" s="222"/>
      <c r="G42" s="3"/>
    </row>
    <row r="43" spans="1:7" ht="16.5" x14ac:dyDescent="0.3">
      <c r="A43" s="3"/>
      <c r="B43" s="217" t="s">
        <v>66</v>
      </c>
      <c r="C43" s="218"/>
      <c r="D43" s="218"/>
      <c r="E43" s="218"/>
      <c r="F43" s="219"/>
      <c r="G43" s="3"/>
    </row>
    <row r="44" spans="1:7" ht="16.5" x14ac:dyDescent="0.3">
      <c r="A44" s="3"/>
      <c r="B44" s="20" t="s">
        <v>67</v>
      </c>
      <c r="C44" s="220">
        <v>105000</v>
      </c>
      <c r="D44" s="221"/>
      <c r="E44" s="221"/>
      <c r="F44" s="222"/>
      <c r="G44" s="3"/>
    </row>
    <row r="45" spans="1:7" ht="16.5" x14ac:dyDescent="0.3">
      <c r="A45" s="3"/>
      <c r="B45" s="217" t="s">
        <v>17</v>
      </c>
      <c r="C45" s="218"/>
      <c r="D45" s="218"/>
      <c r="E45" s="218"/>
      <c r="F45" s="219"/>
      <c r="G45" s="3"/>
    </row>
    <row r="46" spans="1:7" ht="16.5" x14ac:dyDescent="0.3">
      <c r="A46" s="3"/>
      <c r="B46" s="20" t="s">
        <v>99</v>
      </c>
      <c r="C46" s="164">
        <v>4800</v>
      </c>
      <c r="D46" s="165"/>
      <c r="E46" s="165"/>
      <c r="F46" s="166"/>
      <c r="G46" s="3"/>
    </row>
    <row r="47" spans="1:7" ht="16.5" x14ac:dyDescent="0.3">
      <c r="A47" s="3"/>
      <c r="B47" s="217" t="s">
        <v>97</v>
      </c>
      <c r="C47" s="218"/>
      <c r="D47" s="218"/>
      <c r="E47" s="218"/>
      <c r="F47" s="219"/>
      <c r="G47" s="3"/>
    </row>
    <row r="48" spans="1:7" ht="17.100000000000001" customHeight="1" x14ac:dyDescent="0.3">
      <c r="A48" s="3"/>
      <c r="B48" s="20" t="s">
        <v>70</v>
      </c>
      <c r="C48" s="164">
        <v>27900</v>
      </c>
      <c r="D48" s="165"/>
      <c r="E48" s="165"/>
      <c r="F48" s="166"/>
      <c r="G48" s="3"/>
    </row>
    <row r="49" spans="1:7" ht="15" customHeight="1" x14ac:dyDescent="0.3">
      <c r="A49" s="3"/>
      <c r="B49" s="217" t="s">
        <v>75</v>
      </c>
      <c r="C49" s="218"/>
      <c r="D49" s="218"/>
      <c r="E49" s="218"/>
      <c r="F49" s="219"/>
      <c r="G49" s="3"/>
    </row>
    <row r="50" spans="1:7" ht="25.5" x14ac:dyDescent="0.3">
      <c r="A50" s="3"/>
      <c r="B50" s="20" t="s">
        <v>100</v>
      </c>
      <c r="C50" s="164">
        <v>93300</v>
      </c>
      <c r="D50" s="165"/>
      <c r="E50" s="165"/>
      <c r="F50" s="166"/>
      <c r="G50" s="3"/>
    </row>
    <row r="51" spans="1:7" ht="15" customHeight="1" x14ac:dyDescent="0.3">
      <c r="A51" s="3"/>
      <c r="B51" s="285" t="s">
        <v>18</v>
      </c>
      <c r="C51" s="286"/>
      <c r="D51" s="286"/>
      <c r="E51" s="286"/>
      <c r="F51" s="287"/>
      <c r="G51" s="3"/>
    </row>
    <row r="52" spans="1:7" ht="26.25" customHeight="1" x14ac:dyDescent="0.3">
      <c r="A52" s="3"/>
      <c r="B52" s="21" t="s">
        <v>71</v>
      </c>
      <c r="C52" s="164">
        <v>26000</v>
      </c>
      <c r="D52" s="165"/>
      <c r="E52" s="165"/>
      <c r="F52" s="166"/>
      <c r="G52" s="3"/>
    </row>
    <row r="53" spans="1:7" ht="18" customHeight="1" x14ac:dyDescent="0.3">
      <c r="A53" s="3"/>
      <c r="B53" s="22" t="s">
        <v>19</v>
      </c>
      <c r="C53" s="288">
        <f>C30+C31+C32+C34+C35+C36+C37+C38+C40+C42+C44+C46+C48+C50+C52</f>
        <v>884000</v>
      </c>
      <c r="D53" s="289"/>
      <c r="E53" s="289"/>
      <c r="F53" s="290"/>
      <c r="G53" s="3"/>
    </row>
    <row r="54" spans="1:7" ht="17.100000000000001" customHeight="1" x14ac:dyDescent="0.3">
      <c r="A54" s="3"/>
      <c r="B54" s="23" t="s">
        <v>20</v>
      </c>
      <c r="C54" s="150">
        <v>25000</v>
      </c>
      <c r="D54" s="151"/>
      <c r="E54" s="151"/>
      <c r="F54" s="152"/>
      <c r="G54" s="3"/>
    </row>
    <row r="55" spans="1:7" ht="17.100000000000001" customHeight="1" x14ac:dyDescent="0.3">
      <c r="A55" s="3"/>
      <c r="B55" s="23" t="s">
        <v>73</v>
      </c>
      <c r="C55" s="150">
        <v>26000</v>
      </c>
      <c r="D55" s="151"/>
      <c r="E55" s="151"/>
      <c r="F55" s="152"/>
      <c r="G55" s="3"/>
    </row>
    <row r="56" spans="1:7" ht="17.100000000000001" customHeight="1" x14ac:dyDescent="0.3">
      <c r="A56" s="3"/>
      <c r="B56" s="23" t="s">
        <v>21</v>
      </c>
      <c r="C56" s="150">
        <v>833000</v>
      </c>
      <c r="D56" s="151"/>
      <c r="E56" s="151"/>
      <c r="F56" s="152"/>
      <c r="G56" s="3"/>
    </row>
    <row r="57" spans="1:7" ht="16.5" x14ac:dyDescent="0.3">
      <c r="A57" s="3"/>
      <c r="B57" s="24"/>
      <c r="C57" s="25"/>
      <c r="D57" s="25"/>
      <c r="E57" s="25"/>
      <c r="F57" s="25"/>
      <c r="G57" s="3"/>
    </row>
    <row r="58" spans="1:7" ht="18" customHeight="1" x14ac:dyDescent="0.3">
      <c r="A58" s="3"/>
      <c r="B58" s="10" t="s">
        <v>2</v>
      </c>
      <c r="C58" s="10" t="s">
        <v>3</v>
      </c>
      <c r="D58" s="190" t="s">
        <v>4</v>
      </c>
      <c r="E58" s="190"/>
      <c r="F58" s="10" t="s">
        <v>5</v>
      </c>
      <c r="G58" s="3"/>
    </row>
    <row r="59" spans="1:7" ht="16.5" x14ac:dyDescent="0.3">
      <c r="A59" s="3"/>
      <c r="B59" s="26" t="s">
        <v>22</v>
      </c>
      <c r="C59" s="199">
        <f>SUM(F59:F61)</f>
        <v>194000</v>
      </c>
      <c r="D59" s="206" t="s">
        <v>7</v>
      </c>
      <c r="E59" s="207"/>
      <c r="F59" s="210">
        <v>94000</v>
      </c>
      <c r="G59" s="3"/>
    </row>
    <row r="60" spans="1:7" ht="16.5" x14ac:dyDescent="0.3">
      <c r="A60" s="3"/>
      <c r="B60" s="28" t="s">
        <v>23</v>
      </c>
      <c r="C60" s="283"/>
      <c r="D60" s="208"/>
      <c r="E60" s="209"/>
      <c r="F60" s="211"/>
      <c r="G60" s="3"/>
    </row>
    <row r="61" spans="1:7" ht="49.5" x14ac:dyDescent="0.3">
      <c r="A61" s="3"/>
      <c r="B61" s="106" t="s">
        <v>24</v>
      </c>
      <c r="C61" s="284"/>
      <c r="D61" s="127" t="s">
        <v>110</v>
      </c>
      <c r="E61" s="128"/>
      <c r="F61" s="27">
        <v>100000</v>
      </c>
      <c r="G61" s="3"/>
    </row>
    <row r="62" spans="1:7" ht="21.95" customHeight="1" x14ac:dyDescent="0.3">
      <c r="A62" s="3"/>
      <c r="B62" s="29" t="s">
        <v>13</v>
      </c>
      <c r="C62" s="161" t="s">
        <v>14</v>
      </c>
      <c r="D62" s="191"/>
      <c r="E62" s="191"/>
      <c r="F62" s="192"/>
      <c r="G62" s="3"/>
    </row>
    <row r="63" spans="1:7" ht="82.5" x14ac:dyDescent="0.3">
      <c r="A63" s="3"/>
      <c r="B63" s="104" t="s">
        <v>107</v>
      </c>
      <c r="C63" s="164">
        <v>194000</v>
      </c>
      <c r="D63" s="165"/>
      <c r="E63" s="165"/>
      <c r="F63" s="166"/>
      <c r="G63" s="3"/>
    </row>
    <row r="64" spans="1:7" ht="17.100000000000001" customHeight="1" x14ac:dyDescent="0.3">
      <c r="A64" s="3"/>
      <c r="B64" s="31" t="s">
        <v>19</v>
      </c>
      <c r="C64" s="144">
        <f>SUM(C65:F67)</f>
        <v>194000</v>
      </c>
      <c r="D64" s="145"/>
      <c r="E64" s="145"/>
      <c r="F64" s="146"/>
      <c r="G64" s="265"/>
    </row>
    <row r="65" spans="1:7" ht="17.100000000000001" customHeight="1" x14ac:dyDescent="0.3">
      <c r="A65" s="3"/>
      <c r="B65" s="63" t="s">
        <v>20</v>
      </c>
      <c r="C65" s="266">
        <v>3000</v>
      </c>
      <c r="D65" s="267"/>
      <c r="E65" s="267"/>
      <c r="F65" s="268"/>
      <c r="G65" s="265"/>
    </row>
    <row r="66" spans="1:7" ht="17.100000000000001" customHeight="1" x14ac:dyDescent="0.3">
      <c r="A66" s="3"/>
      <c r="B66" s="23" t="s">
        <v>21</v>
      </c>
      <c r="C66" s="212">
        <v>46000</v>
      </c>
      <c r="D66" s="213"/>
      <c r="E66" s="213"/>
      <c r="F66" s="214"/>
      <c r="G66" s="3"/>
    </row>
    <row r="67" spans="1:7" ht="17.100000000000001" customHeight="1" x14ac:dyDescent="0.3">
      <c r="A67" s="3"/>
      <c r="B67" s="23" t="s">
        <v>25</v>
      </c>
      <c r="C67" s="212">
        <v>145000</v>
      </c>
      <c r="D67" s="213"/>
      <c r="E67" s="213"/>
      <c r="F67" s="214"/>
      <c r="G67" s="3"/>
    </row>
    <row r="68" spans="1:7" s="2" customFormat="1" ht="18" customHeight="1" x14ac:dyDescent="0.3">
      <c r="A68" s="33"/>
      <c r="B68" s="215"/>
      <c r="C68" s="215"/>
      <c r="D68" s="215"/>
      <c r="E68" s="215"/>
      <c r="F68" s="215"/>
      <c r="G68" s="33"/>
    </row>
    <row r="69" spans="1:7" ht="16.5" x14ac:dyDescent="0.3">
      <c r="A69" s="3"/>
      <c r="B69" s="10" t="s">
        <v>2</v>
      </c>
      <c r="C69" s="10" t="s">
        <v>3</v>
      </c>
      <c r="D69" s="190" t="s">
        <v>4</v>
      </c>
      <c r="E69" s="190"/>
      <c r="F69" s="10" t="s">
        <v>5</v>
      </c>
      <c r="G69" s="3"/>
    </row>
    <row r="70" spans="1:7" ht="16.5" x14ac:dyDescent="0.3">
      <c r="A70" s="3"/>
      <c r="B70" s="34" t="s">
        <v>61</v>
      </c>
      <c r="C70" s="291">
        <v>33000</v>
      </c>
      <c r="D70" s="206" t="s">
        <v>7</v>
      </c>
      <c r="E70" s="207"/>
      <c r="F70" s="210">
        <v>33000</v>
      </c>
      <c r="G70" s="3"/>
    </row>
    <row r="71" spans="1:7" ht="21" customHeight="1" x14ac:dyDescent="0.3">
      <c r="A71" s="3"/>
      <c r="B71" s="38" t="s">
        <v>62</v>
      </c>
      <c r="C71" s="291"/>
      <c r="D71" s="208"/>
      <c r="E71" s="209"/>
      <c r="F71" s="211"/>
      <c r="G71" s="39"/>
    </row>
    <row r="72" spans="1:7" ht="18" customHeight="1" x14ac:dyDescent="0.3">
      <c r="A72" s="3"/>
      <c r="B72" s="29" t="s">
        <v>13</v>
      </c>
      <c r="C72" s="161" t="s">
        <v>14</v>
      </c>
      <c r="D72" s="191"/>
      <c r="E72" s="191"/>
      <c r="F72" s="192"/>
      <c r="G72" s="39"/>
    </row>
    <row r="73" spans="1:7" ht="47.25" customHeight="1" x14ac:dyDescent="0.3">
      <c r="A73" s="3"/>
      <c r="B73" s="30" t="s">
        <v>76</v>
      </c>
      <c r="C73" s="164">
        <v>33000</v>
      </c>
      <c r="D73" s="165"/>
      <c r="E73" s="165"/>
      <c r="F73" s="166"/>
      <c r="G73" s="3"/>
    </row>
    <row r="74" spans="1:7" ht="15" customHeight="1" x14ac:dyDescent="0.3">
      <c r="A74" s="3"/>
      <c r="B74" s="31" t="s">
        <v>19</v>
      </c>
      <c r="C74" s="144">
        <f>C75</f>
        <v>33000</v>
      </c>
      <c r="D74" s="145"/>
      <c r="E74" s="145"/>
      <c r="F74" s="146"/>
      <c r="G74" s="3"/>
    </row>
    <row r="75" spans="1:7" ht="15" customHeight="1" x14ac:dyDescent="0.3">
      <c r="A75" s="3"/>
      <c r="B75" s="32" t="s">
        <v>21</v>
      </c>
      <c r="C75" s="144">
        <v>33000</v>
      </c>
      <c r="D75" s="145"/>
      <c r="E75" s="145"/>
      <c r="F75" s="146"/>
      <c r="G75" s="3"/>
    </row>
    <row r="76" spans="1:7" ht="15" customHeight="1" x14ac:dyDescent="0.3">
      <c r="A76" s="3"/>
      <c r="B76" s="216"/>
      <c r="C76" s="216"/>
      <c r="D76" s="216"/>
      <c r="E76" s="216"/>
      <c r="F76" s="216"/>
      <c r="G76" s="3"/>
    </row>
    <row r="77" spans="1:7" ht="15" customHeight="1" x14ac:dyDescent="0.3">
      <c r="A77" s="3"/>
      <c r="B77" s="10" t="s">
        <v>2</v>
      </c>
      <c r="C77" s="10" t="s">
        <v>3</v>
      </c>
      <c r="D77" s="190" t="s">
        <v>4</v>
      </c>
      <c r="E77" s="190"/>
      <c r="F77" s="10" t="s">
        <v>5</v>
      </c>
      <c r="G77" s="3"/>
    </row>
    <row r="78" spans="1:7" ht="15" customHeight="1" x14ac:dyDescent="0.3">
      <c r="A78" s="3"/>
      <c r="B78" s="34" t="s">
        <v>77</v>
      </c>
      <c r="C78" s="229">
        <f>F78</f>
        <v>25000</v>
      </c>
      <c r="D78" s="206" t="s">
        <v>7</v>
      </c>
      <c r="E78" s="207"/>
      <c r="F78" s="210">
        <v>25000</v>
      </c>
      <c r="G78" s="3"/>
    </row>
    <row r="79" spans="1:7" ht="15" customHeight="1" x14ac:dyDescent="0.3">
      <c r="A79" s="3"/>
      <c r="B79" s="38" t="s">
        <v>78</v>
      </c>
      <c r="C79" s="229"/>
      <c r="D79" s="208"/>
      <c r="E79" s="209"/>
      <c r="F79" s="211"/>
      <c r="G79" s="3"/>
    </row>
    <row r="80" spans="1:7" ht="15" customHeight="1" x14ac:dyDescent="0.3">
      <c r="A80" s="3"/>
      <c r="B80" s="29" t="s">
        <v>13</v>
      </c>
      <c r="C80" s="161" t="s">
        <v>14</v>
      </c>
      <c r="D80" s="191"/>
      <c r="E80" s="191"/>
      <c r="F80" s="192"/>
      <c r="G80" s="3"/>
    </row>
    <row r="81" spans="1:7" ht="35.25" customHeight="1" x14ac:dyDescent="0.3">
      <c r="A81" s="3"/>
      <c r="B81" s="30" t="s">
        <v>90</v>
      </c>
      <c r="C81" s="231">
        <v>25000</v>
      </c>
      <c r="D81" s="232"/>
      <c r="E81" s="232"/>
      <c r="F81" s="233"/>
      <c r="G81" s="3"/>
    </row>
    <row r="82" spans="1:7" ht="15" customHeight="1" x14ac:dyDescent="0.3">
      <c r="A82" s="3"/>
      <c r="B82" s="31" t="s">
        <v>19</v>
      </c>
      <c r="C82" s="144">
        <f>C83</f>
        <v>25000</v>
      </c>
      <c r="D82" s="145"/>
      <c r="E82" s="145"/>
      <c r="F82" s="146"/>
      <c r="G82" s="3"/>
    </row>
    <row r="83" spans="1:7" ht="15" customHeight="1" x14ac:dyDescent="0.3">
      <c r="A83" s="3"/>
      <c r="B83" s="32" t="s">
        <v>21</v>
      </c>
      <c r="C83" s="144">
        <v>25000</v>
      </c>
      <c r="D83" s="145"/>
      <c r="E83" s="145"/>
      <c r="F83" s="146"/>
      <c r="G83" s="3"/>
    </row>
    <row r="84" spans="1:7" ht="15" customHeight="1" x14ac:dyDescent="0.3">
      <c r="A84" s="3"/>
      <c r="B84" s="40"/>
      <c r="C84" s="107"/>
      <c r="D84" s="107"/>
      <c r="E84" s="107"/>
      <c r="F84" s="107"/>
      <c r="G84" s="3"/>
    </row>
    <row r="85" spans="1:7" ht="15" customHeight="1" x14ac:dyDescent="0.3">
      <c r="A85" s="3"/>
      <c r="B85" s="10" t="s">
        <v>2</v>
      </c>
      <c r="C85" s="10" t="s">
        <v>3</v>
      </c>
      <c r="D85" s="190" t="s">
        <v>4</v>
      </c>
      <c r="E85" s="190"/>
      <c r="F85" s="10" t="s">
        <v>5</v>
      </c>
      <c r="G85" s="3"/>
    </row>
    <row r="86" spans="1:7" ht="15" customHeight="1" x14ac:dyDescent="0.3">
      <c r="A86" s="3"/>
      <c r="B86" s="34" t="s">
        <v>111</v>
      </c>
      <c r="C86" s="229">
        <f>F86+F87</f>
        <v>53000</v>
      </c>
      <c r="D86" s="35" t="s">
        <v>7</v>
      </c>
      <c r="E86" s="36"/>
      <c r="F86" s="37">
        <v>3000</v>
      </c>
      <c r="G86" s="3"/>
    </row>
    <row r="87" spans="1:7" ht="15" customHeight="1" x14ac:dyDescent="0.3">
      <c r="A87" s="3"/>
      <c r="B87" s="38" t="s">
        <v>112</v>
      </c>
      <c r="C87" s="230"/>
      <c r="D87" s="127" t="s">
        <v>110</v>
      </c>
      <c r="E87" s="128"/>
      <c r="F87" s="76">
        <v>50000</v>
      </c>
      <c r="G87" s="3"/>
    </row>
    <row r="88" spans="1:7" ht="15" customHeight="1" x14ac:dyDescent="0.3">
      <c r="A88" s="3"/>
      <c r="B88" s="29" t="s">
        <v>13</v>
      </c>
      <c r="C88" s="161" t="s">
        <v>14</v>
      </c>
      <c r="D88" s="162"/>
      <c r="E88" s="162"/>
      <c r="F88" s="163"/>
      <c r="G88" s="3"/>
    </row>
    <row r="89" spans="1:7" ht="36.75" customHeight="1" x14ac:dyDescent="0.3">
      <c r="A89" s="3"/>
      <c r="B89" s="30" t="s">
        <v>113</v>
      </c>
      <c r="C89" s="231">
        <v>53000</v>
      </c>
      <c r="D89" s="232"/>
      <c r="E89" s="232"/>
      <c r="F89" s="233"/>
      <c r="G89" s="3"/>
    </row>
    <row r="90" spans="1:7" ht="15" customHeight="1" x14ac:dyDescent="0.3">
      <c r="A90" s="3"/>
      <c r="B90" s="31" t="s">
        <v>19</v>
      </c>
      <c r="C90" s="144">
        <f>C91+C92</f>
        <v>53000</v>
      </c>
      <c r="D90" s="145"/>
      <c r="E90" s="145"/>
      <c r="F90" s="146"/>
      <c r="G90" s="3"/>
    </row>
    <row r="91" spans="1:7" ht="15" customHeight="1" x14ac:dyDescent="0.3">
      <c r="A91" s="3"/>
      <c r="B91" s="63" t="s">
        <v>20</v>
      </c>
      <c r="C91" s="117">
        <v>3000</v>
      </c>
      <c r="D91" s="118"/>
      <c r="E91" s="118"/>
      <c r="F91" s="119"/>
      <c r="G91" s="3"/>
    </row>
    <row r="92" spans="1:7" ht="15" customHeight="1" x14ac:dyDescent="0.3">
      <c r="A92" s="3"/>
      <c r="B92" s="32" t="s">
        <v>21</v>
      </c>
      <c r="C92" s="144">
        <v>50000</v>
      </c>
      <c r="D92" s="145"/>
      <c r="E92" s="145"/>
      <c r="F92" s="146"/>
      <c r="G92" s="3"/>
    </row>
    <row r="93" spans="1:7" ht="15" customHeight="1" x14ac:dyDescent="0.3">
      <c r="A93" s="3"/>
      <c r="B93" s="40"/>
      <c r="C93" s="107"/>
      <c r="D93" s="107"/>
      <c r="E93" s="107"/>
      <c r="F93" s="107"/>
      <c r="G93" s="3"/>
    </row>
    <row r="94" spans="1:7" ht="30.75" customHeight="1" x14ac:dyDescent="0.3">
      <c r="A94" s="3"/>
      <c r="B94" s="180" t="s">
        <v>119</v>
      </c>
      <c r="C94" s="180"/>
      <c r="D94" s="180"/>
      <c r="E94" s="180"/>
      <c r="F94" s="180"/>
      <c r="G94" s="3"/>
    </row>
    <row r="95" spans="1:7" ht="15" customHeight="1" x14ac:dyDescent="0.3">
      <c r="A95" s="3"/>
      <c r="B95" s="41"/>
      <c r="C95" s="42"/>
      <c r="D95" s="42"/>
      <c r="E95" s="42"/>
      <c r="F95" s="42"/>
      <c r="G95" s="3"/>
    </row>
    <row r="96" spans="1:7" ht="32.25" customHeight="1" x14ac:dyDescent="0.3">
      <c r="A96" s="3"/>
      <c r="B96" s="43" t="s">
        <v>29</v>
      </c>
      <c r="C96" s="44"/>
      <c r="D96" s="44"/>
      <c r="E96" s="44"/>
      <c r="F96" s="45"/>
      <c r="G96" s="3"/>
    </row>
    <row r="97" spans="1:7" ht="15" customHeight="1" x14ac:dyDescent="0.3">
      <c r="A97" s="3"/>
      <c r="B97" s="43"/>
      <c r="C97" s="44"/>
      <c r="D97" s="44"/>
      <c r="E97" s="44"/>
      <c r="F97" s="45"/>
      <c r="G97" s="3"/>
    </row>
    <row r="98" spans="1:7" ht="35.25" customHeight="1" x14ac:dyDescent="0.3">
      <c r="A98" s="3"/>
      <c r="B98" s="179" t="s">
        <v>30</v>
      </c>
      <c r="C98" s="179"/>
      <c r="D98" s="179"/>
      <c r="E98" s="179"/>
      <c r="F98" s="179"/>
      <c r="G98" s="3"/>
    </row>
    <row r="99" spans="1:7" ht="15" customHeight="1" x14ac:dyDescent="0.3">
      <c r="A99" s="3"/>
      <c r="B99" s="43"/>
      <c r="C99" s="44"/>
      <c r="D99" s="44"/>
      <c r="E99" s="44"/>
      <c r="F99" s="45"/>
      <c r="G99" s="3"/>
    </row>
    <row r="100" spans="1:7" ht="15" customHeight="1" x14ac:dyDescent="0.3">
      <c r="A100" s="3"/>
      <c r="B100" s="203" t="s">
        <v>31</v>
      </c>
      <c r="C100" s="204">
        <f>C20+C59+C70+C78+C86</f>
        <v>1189000</v>
      </c>
      <c r="D100" s="237" t="s">
        <v>32</v>
      </c>
      <c r="E100" s="237"/>
      <c r="F100" s="237"/>
      <c r="G100" s="3"/>
    </row>
    <row r="101" spans="1:7" ht="15" customHeight="1" x14ac:dyDescent="0.3">
      <c r="A101" s="3"/>
      <c r="B101" s="203"/>
      <c r="C101" s="204"/>
      <c r="D101" s="237"/>
      <c r="E101" s="237"/>
      <c r="F101" s="237"/>
      <c r="G101" s="3"/>
    </row>
    <row r="102" spans="1:7" ht="15" customHeight="1" x14ac:dyDescent="0.3">
      <c r="A102" s="3"/>
      <c r="B102" s="46"/>
      <c r="C102" s="47"/>
      <c r="D102" s="5"/>
      <c r="E102" s="5"/>
      <c r="F102" s="5"/>
      <c r="G102" s="3"/>
    </row>
    <row r="103" spans="1:7" ht="17.25" customHeight="1" x14ac:dyDescent="0.3">
      <c r="A103" s="3"/>
      <c r="B103" s="178" t="s">
        <v>33</v>
      </c>
      <c r="C103" s="178"/>
      <c r="D103" s="178"/>
      <c r="E103" s="178"/>
      <c r="F103" s="178"/>
      <c r="G103" s="3"/>
    </row>
    <row r="104" spans="1:7" ht="15" customHeight="1" x14ac:dyDescent="0.3">
      <c r="A104" s="3"/>
      <c r="B104" s="48"/>
      <c r="C104" s="48"/>
      <c r="D104" s="48"/>
      <c r="E104" s="48"/>
      <c r="F104" s="48"/>
      <c r="G104" s="3"/>
    </row>
    <row r="105" spans="1:7" ht="15" customHeight="1" x14ac:dyDescent="0.3">
      <c r="A105" s="3"/>
      <c r="B105" s="49" t="s">
        <v>34</v>
      </c>
      <c r="C105" s="50"/>
      <c r="D105" s="48"/>
      <c r="E105" s="48"/>
      <c r="F105" s="51">
        <f>F20+F59+F70+F78+F86</f>
        <v>487074</v>
      </c>
      <c r="G105" s="3"/>
    </row>
    <row r="106" spans="1:7" ht="15" customHeight="1" x14ac:dyDescent="0.3">
      <c r="A106" s="3"/>
      <c r="B106" s="49" t="s">
        <v>114</v>
      </c>
      <c r="C106" s="50"/>
      <c r="D106" s="48"/>
      <c r="E106" s="48"/>
      <c r="F106" s="51">
        <f>F21+F61+F87</f>
        <v>448426</v>
      </c>
      <c r="G106" s="3"/>
    </row>
    <row r="107" spans="1:7" ht="17.25" customHeight="1" x14ac:dyDescent="0.3">
      <c r="A107" s="3"/>
      <c r="B107" s="234" t="s">
        <v>95</v>
      </c>
      <c r="C107" s="234"/>
      <c r="D107" s="52"/>
      <c r="E107" s="52"/>
      <c r="F107" s="52">
        <f>F22+F23+F24+F25</f>
        <v>114000</v>
      </c>
      <c r="G107" s="3"/>
    </row>
    <row r="108" spans="1:7" ht="19.5" customHeight="1" x14ac:dyDescent="0.3">
      <c r="A108" s="3"/>
      <c r="B108" s="234" t="s">
        <v>87</v>
      </c>
      <c r="C108" s="234"/>
      <c r="D108" s="52"/>
      <c r="E108" s="52"/>
      <c r="F108" s="52">
        <f>F26</f>
        <v>66500</v>
      </c>
      <c r="G108" s="3"/>
    </row>
    <row r="109" spans="1:7" ht="17.100000000000001" customHeight="1" x14ac:dyDescent="0.3">
      <c r="A109" s="3"/>
      <c r="B109" s="53" t="s">
        <v>35</v>
      </c>
      <c r="C109" s="54"/>
      <c r="D109" s="52"/>
      <c r="E109" s="52"/>
      <c r="F109" s="52">
        <f>F27</f>
        <v>73000</v>
      </c>
      <c r="G109" s="3"/>
    </row>
    <row r="110" spans="1:7" ht="31.5" customHeight="1" x14ac:dyDescent="0.3">
      <c r="A110" s="3"/>
      <c r="B110" s="55"/>
      <c r="C110" s="56"/>
      <c r="D110" s="51"/>
      <c r="E110" s="51"/>
      <c r="F110" s="51"/>
      <c r="G110" s="3"/>
    </row>
    <row r="111" spans="1:7" ht="18" customHeight="1" x14ac:dyDescent="0.3">
      <c r="A111" s="3"/>
      <c r="B111" s="57" t="s">
        <v>36</v>
      </c>
      <c r="C111" s="58"/>
      <c r="D111" s="58"/>
      <c r="E111" s="58"/>
      <c r="F111" s="58">
        <f>SUM(F105:F110)</f>
        <v>1189000</v>
      </c>
      <c r="G111" s="3"/>
    </row>
    <row r="112" spans="1:7" ht="18" customHeight="1" x14ac:dyDescent="0.3">
      <c r="A112" s="3"/>
      <c r="B112" s="57"/>
      <c r="C112" s="52"/>
      <c r="D112" s="52"/>
      <c r="E112" s="52"/>
      <c r="F112" s="52"/>
      <c r="G112" s="3"/>
    </row>
    <row r="113" spans="1:7" ht="18" customHeight="1" x14ac:dyDescent="0.3">
      <c r="A113" s="3"/>
      <c r="B113" s="235" t="s">
        <v>37</v>
      </c>
      <c r="C113" s="235"/>
      <c r="D113" s="235"/>
      <c r="E113" s="235"/>
      <c r="F113" s="235"/>
      <c r="G113" s="3"/>
    </row>
    <row r="114" spans="1:7" ht="36.75" customHeight="1" x14ac:dyDescent="0.3">
      <c r="A114" s="3"/>
      <c r="B114" s="236" t="s">
        <v>79</v>
      </c>
      <c r="C114" s="236"/>
      <c r="D114" s="236"/>
      <c r="E114" s="236"/>
      <c r="F114" s="236"/>
      <c r="G114" s="3"/>
    </row>
    <row r="115" spans="1:7" ht="18" customHeight="1" x14ac:dyDescent="0.3">
      <c r="A115" s="3"/>
      <c r="B115" s="3"/>
      <c r="C115" s="3"/>
      <c r="D115" s="3"/>
      <c r="E115" s="3"/>
      <c r="F115" s="3"/>
      <c r="G115" s="3"/>
    </row>
    <row r="116" spans="1:7" ht="23.25" customHeight="1" x14ac:dyDescent="0.3">
      <c r="A116" s="3"/>
      <c r="B116" s="10" t="s">
        <v>2</v>
      </c>
      <c r="C116" s="10" t="s">
        <v>3</v>
      </c>
      <c r="D116" s="190" t="s">
        <v>4</v>
      </c>
      <c r="E116" s="190"/>
      <c r="F116" s="10" t="s">
        <v>5</v>
      </c>
      <c r="G116" s="3"/>
    </row>
    <row r="117" spans="1:7" ht="15" customHeight="1" x14ac:dyDescent="0.3">
      <c r="A117" s="3"/>
      <c r="B117" s="59" t="s">
        <v>38</v>
      </c>
      <c r="C117" s="181">
        <f>F117</f>
        <v>80000</v>
      </c>
      <c r="D117" s="182" t="s">
        <v>7</v>
      </c>
      <c r="E117" s="182"/>
      <c r="F117" s="183">
        <v>80000</v>
      </c>
      <c r="G117" s="3"/>
    </row>
    <row r="118" spans="1:7" ht="15" customHeight="1" x14ac:dyDescent="0.3">
      <c r="A118" s="3"/>
      <c r="B118" s="38" t="s">
        <v>39</v>
      </c>
      <c r="C118" s="181"/>
      <c r="D118" s="182"/>
      <c r="E118" s="182"/>
      <c r="F118" s="183"/>
      <c r="G118" s="3"/>
    </row>
    <row r="119" spans="1:7" ht="15" customHeight="1" x14ac:dyDescent="0.3">
      <c r="A119" s="3"/>
      <c r="B119" s="29" t="s">
        <v>13</v>
      </c>
      <c r="C119" s="161" t="s">
        <v>14</v>
      </c>
      <c r="D119" s="191"/>
      <c r="E119" s="191"/>
      <c r="F119" s="192"/>
      <c r="G119" s="3"/>
    </row>
    <row r="120" spans="1:7" ht="99" x14ac:dyDescent="0.3">
      <c r="A120" s="3"/>
      <c r="B120" s="105" t="s">
        <v>108</v>
      </c>
      <c r="C120" s="193">
        <v>80000</v>
      </c>
      <c r="D120" s="194"/>
      <c r="E120" s="194"/>
      <c r="F120" s="195"/>
      <c r="G120" s="3"/>
    </row>
    <row r="121" spans="1:7" ht="15" customHeight="1" x14ac:dyDescent="0.3">
      <c r="A121" s="3"/>
      <c r="B121" s="22" t="s">
        <v>19</v>
      </c>
      <c r="C121" s="144">
        <f>SUM(C122:F124)</f>
        <v>80000</v>
      </c>
      <c r="D121" s="145"/>
      <c r="E121" s="145"/>
      <c r="F121" s="146"/>
      <c r="G121" s="3"/>
    </row>
    <row r="122" spans="1:7" ht="15" customHeight="1" x14ac:dyDescent="0.3">
      <c r="A122" s="3"/>
      <c r="B122" s="32" t="s">
        <v>20</v>
      </c>
      <c r="C122" s="196">
        <v>3000</v>
      </c>
      <c r="D122" s="197"/>
      <c r="E122" s="197"/>
      <c r="F122" s="198"/>
      <c r="G122" s="3"/>
    </row>
    <row r="123" spans="1:7" ht="15" customHeight="1" x14ac:dyDescent="0.3">
      <c r="A123" s="3"/>
      <c r="B123" s="60" t="s">
        <v>21</v>
      </c>
      <c r="C123" s="123">
        <v>34000</v>
      </c>
      <c r="D123" s="124"/>
      <c r="E123" s="124"/>
      <c r="F123" s="125"/>
      <c r="G123" s="3"/>
    </row>
    <row r="124" spans="1:7" ht="15" customHeight="1" x14ac:dyDescent="0.3">
      <c r="A124" s="3"/>
      <c r="B124" s="60" t="s">
        <v>25</v>
      </c>
      <c r="C124" s="187">
        <v>43000</v>
      </c>
      <c r="D124" s="188"/>
      <c r="E124" s="188"/>
      <c r="F124" s="189"/>
      <c r="G124" s="3"/>
    </row>
    <row r="125" spans="1:7" ht="15" customHeight="1" x14ac:dyDescent="0.3">
      <c r="A125" s="129"/>
      <c r="B125" s="129"/>
      <c r="C125" s="129"/>
      <c r="D125" s="129"/>
      <c r="E125" s="129"/>
      <c r="F125" s="129"/>
      <c r="G125" s="129"/>
    </row>
    <row r="126" spans="1:7" ht="72" customHeight="1" x14ac:dyDescent="0.3">
      <c r="A126" s="3"/>
      <c r="B126" s="10" t="s">
        <v>2</v>
      </c>
      <c r="C126" s="10" t="s">
        <v>3</v>
      </c>
      <c r="D126" s="190" t="s">
        <v>4</v>
      </c>
      <c r="E126" s="190"/>
      <c r="F126" s="10" t="s">
        <v>5</v>
      </c>
      <c r="G126" s="3"/>
    </row>
    <row r="127" spans="1:7" ht="15" customHeight="1" x14ac:dyDescent="0.3">
      <c r="A127" s="3"/>
      <c r="B127" s="61" t="s">
        <v>41</v>
      </c>
      <c r="C127" s="199">
        <f>F127+F128</f>
        <v>1045000</v>
      </c>
      <c r="D127" s="35" t="s">
        <v>7</v>
      </c>
      <c r="E127" s="36"/>
      <c r="F127" s="108">
        <v>45000</v>
      </c>
      <c r="G127" s="3"/>
    </row>
    <row r="128" spans="1:7" ht="15" customHeight="1" x14ac:dyDescent="0.3">
      <c r="A128" s="3"/>
      <c r="B128" s="38" t="s">
        <v>42</v>
      </c>
      <c r="C128" s="200"/>
      <c r="D128" s="127" t="s">
        <v>110</v>
      </c>
      <c r="E128" s="128"/>
      <c r="F128" s="109">
        <v>1000000</v>
      </c>
      <c r="G128" s="3"/>
    </row>
    <row r="129" spans="1:7" ht="15" customHeight="1" x14ac:dyDescent="0.3">
      <c r="A129" s="3"/>
      <c r="B129" s="29" t="s">
        <v>13</v>
      </c>
      <c r="C129" s="161" t="s">
        <v>14</v>
      </c>
      <c r="D129" s="162"/>
      <c r="E129" s="162"/>
      <c r="F129" s="163"/>
      <c r="G129" s="3"/>
    </row>
    <row r="130" spans="1:7" ht="78.75" customHeight="1" x14ac:dyDescent="0.3">
      <c r="A130" s="3"/>
      <c r="B130" s="62" t="s">
        <v>56</v>
      </c>
      <c r="C130" s="164">
        <v>1045000</v>
      </c>
      <c r="D130" s="165"/>
      <c r="E130" s="165"/>
      <c r="F130" s="166"/>
      <c r="G130" s="3"/>
    </row>
    <row r="131" spans="1:7" ht="16.5" x14ac:dyDescent="0.3">
      <c r="A131" s="3"/>
      <c r="B131" s="31" t="s">
        <v>19</v>
      </c>
      <c r="C131" s="141">
        <f>SUM(C132:F134)</f>
        <v>1045000</v>
      </c>
      <c r="D131" s="142"/>
      <c r="E131" s="142"/>
      <c r="F131" s="143"/>
      <c r="G131" s="3"/>
    </row>
    <row r="132" spans="1:7" ht="18" customHeight="1" x14ac:dyDescent="0.3">
      <c r="A132" s="3"/>
      <c r="B132" s="63" t="s">
        <v>20</v>
      </c>
      <c r="C132" s="141">
        <v>15000</v>
      </c>
      <c r="D132" s="142"/>
      <c r="E132" s="142"/>
      <c r="F132" s="143"/>
      <c r="G132" s="3"/>
    </row>
    <row r="133" spans="1:7" ht="17.100000000000001" customHeight="1" x14ac:dyDescent="0.3">
      <c r="A133" s="3"/>
      <c r="B133" s="64" t="s">
        <v>40</v>
      </c>
      <c r="C133" s="147">
        <v>30000</v>
      </c>
      <c r="D133" s="148"/>
      <c r="E133" s="148"/>
      <c r="F133" s="149"/>
      <c r="G133" s="3"/>
    </row>
    <row r="134" spans="1:7" ht="17.100000000000001" customHeight="1" x14ac:dyDescent="0.3">
      <c r="A134" s="3"/>
      <c r="B134" s="64" t="s">
        <v>21</v>
      </c>
      <c r="C134" s="150">
        <v>1000000</v>
      </c>
      <c r="D134" s="151"/>
      <c r="E134" s="151"/>
      <c r="F134" s="152"/>
      <c r="G134" s="153"/>
    </row>
    <row r="135" spans="1:7" ht="18" customHeight="1" x14ac:dyDescent="0.3">
      <c r="A135" s="129"/>
      <c r="B135" s="129"/>
      <c r="C135" s="129"/>
      <c r="D135" s="129"/>
      <c r="E135" s="129"/>
      <c r="F135" s="129"/>
      <c r="G135" s="153"/>
    </row>
    <row r="136" spans="1:7" ht="16.5" x14ac:dyDescent="0.3">
      <c r="A136" s="3"/>
      <c r="B136" s="65" t="s">
        <v>2</v>
      </c>
      <c r="C136" s="65" t="s">
        <v>3</v>
      </c>
      <c r="D136" s="201" t="s">
        <v>4</v>
      </c>
      <c r="E136" s="202"/>
      <c r="F136" s="65" t="s">
        <v>5</v>
      </c>
      <c r="G136" s="153"/>
    </row>
    <row r="137" spans="1:7" ht="16.5" x14ac:dyDescent="0.3">
      <c r="A137" s="3"/>
      <c r="B137" s="66" t="s">
        <v>43</v>
      </c>
      <c r="C137" s="174">
        <f>SUM(F137:F139)</f>
        <v>250000</v>
      </c>
      <c r="D137" s="126" t="s">
        <v>7</v>
      </c>
      <c r="E137" s="126"/>
      <c r="F137" s="110">
        <v>130000</v>
      </c>
      <c r="G137" s="3"/>
    </row>
    <row r="138" spans="1:7" ht="15" customHeight="1" x14ac:dyDescent="0.3">
      <c r="A138" s="3"/>
      <c r="B138" s="67" t="s">
        <v>44</v>
      </c>
      <c r="C138" s="175"/>
      <c r="D138" s="127" t="s">
        <v>110</v>
      </c>
      <c r="E138" s="128"/>
      <c r="F138" s="76">
        <v>90000</v>
      </c>
      <c r="G138" s="3"/>
    </row>
    <row r="139" spans="1:7" ht="15" customHeight="1" x14ac:dyDescent="0.3">
      <c r="A139" s="3"/>
      <c r="B139" s="67"/>
      <c r="C139" s="176"/>
      <c r="D139" s="126" t="s">
        <v>11</v>
      </c>
      <c r="E139" s="126"/>
      <c r="F139" s="76">
        <v>30000</v>
      </c>
      <c r="G139" s="3"/>
    </row>
    <row r="140" spans="1:7" ht="15" customHeight="1" x14ac:dyDescent="0.3">
      <c r="A140" s="3"/>
      <c r="B140" s="68" t="s">
        <v>45</v>
      </c>
      <c r="C140" s="154" t="s">
        <v>14</v>
      </c>
      <c r="D140" s="154"/>
      <c r="E140" s="154"/>
      <c r="F140" s="154"/>
      <c r="G140" s="3"/>
    </row>
    <row r="141" spans="1:7" ht="33" x14ac:dyDescent="0.3">
      <c r="A141" s="3"/>
      <c r="B141" s="69" t="s">
        <v>80</v>
      </c>
      <c r="C141" s="155">
        <v>250000</v>
      </c>
      <c r="D141" s="156"/>
      <c r="E141" s="156"/>
      <c r="F141" s="157"/>
      <c r="G141" s="3"/>
    </row>
    <row r="142" spans="1:7" ht="25.5" x14ac:dyDescent="0.3">
      <c r="A142" s="3"/>
      <c r="B142" s="70" t="s">
        <v>101</v>
      </c>
      <c r="C142" s="158"/>
      <c r="D142" s="159"/>
      <c r="E142" s="159"/>
      <c r="F142" s="160"/>
      <c r="G142" s="3"/>
    </row>
    <row r="143" spans="1:7" ht="16.5" x14ac:dyDescent="0.3">
      <c r="A143" s="3"/>
      <c r="B143" s="71" t="s">
        <v>19</v>
      </c>
      <c r="C143" s="144">
        <f>SUM(C144:F146)</f>
        <v>250000</v>
      </c>
      <c r="D143" s="145"/>
      <c r="E143" s="145"/>
      <c r="F143" s="146"/>
      <c r="G143" s="3"/>
    </row>
    <row r="144" spans="1:7" ht="18" customHeight="1" x14ac:dyDescent="0.3">
      <c r="A144" s="3"/>
      <c r="B144" s="32" t="s">
        <v>20</v>
      </c>
      <c r="C144" s="117">
        <v>10000</v>
      </c>
      <c r="D144" s="118"/>
      <c r="E144" s="118"/>
      <c r="F144" s="119"/>
      <c r="G144" s="3"/>
    </row>
    <row r="145" spans="1:7" ht="15" customHeight="1" x14ac:dyDescent="0.3">
      <c r="A145" s="3"/>
      <c r="B145" s="32" t="s">
        <v>21</v>
      </c>
      <c r="C145" s="117">
        <v>20000</v>
      </c>
      <c r="D145" s="118"/>
      <c r="E145" s="118"/>
      <c r="F145" s="119"/>
      <c r="G145" s="3"/>
    </row>
    <row r="146" spans="1:7" ht="15" customHeight="1" x14ac:dyDescent="0.3">
      <c r="A146" s="3"/>
      <c r="B146" s="60" t="s">
        <v>25</v>
      </c>
      <c r="C146" s="144">
        <v>220000</v>
      </c>
      <c r="D146" s="145"/>
      <c r="E146" s="145"/>
      <c r="F146" s="146"/>
      <c r="G146" s="3"/>
    </row>
    <row r="147" spans="1:7" ht="15" customHeight="1" x14ac:dyDescent="0.3">
      <c r="A147" s="129"/>
      <c r="B147" s="129"/>
      <c r="C147" s="129"/>
      <c r="D147" s="129"/>
      <c r="E147" s="129"/>
      <c r="F147" s="129"/>
      <c r="G147" s="3"/>
    </row>
    <row r="148" spans="1:7" ht="18" customHeight="1" x14ac:dyDescent="0.3">
      <c r="A148" s="3"/>
      <c r="B148" s="72" t="s">
        <v>2</v>
      </c>
      <c r="C148" s="10" t="s">
        <v>3</v>
      </c>
      <c r="D148" s="190" t="s">
        <v>4</v>
      </c>
      <c r="E148" s="190"/>
      <c r="F148" s="10" t="s">
        <v>5</v>
      </c>
      <c r="G148" s="3"/>
    </row>
    <row r="149" spans="1:7" ht="33.75" customHeight="1" x14ac:dyDescent="0.3">
      <c r="A149" s="3"/>
      <c r="B149" s="120" t="s">
        <v>51</v>
      </c>
      <c r="C149" s="121">
        <f>F149</f>
        <v>1000</v>
      </c>
      <c r="D149" s="170" t="s">
        <v>7</v>
      </c>
      <c r="E149" s="171"/>
      <c r="F149" s="115">
        <v>1000</v>
      </c>
      <c r="G149" s="3"/>
    </row>
    <row r="150" spans="1:7" ht="15" hidden="1" customHeight="1" x14ac:dyDescent="0.3">
      <c r="A150" s="3"/>
      <c r="B150" s="120"/>
      <c r="C150" s="122"/>
      <c r="D150" s="172"/>
      <c r="E150" s="173"/>
      <c r="F150" s="116"/>
      <c r="G150" s="3"/>
    </row>
    <row r="151" spans="1:7" ht="21.95" customHeight="1" x14ac:dyDescent="0.3">
      <c r="A151" s="3"/>
      <c r="B151" s="68" t="s">
        <v>45</v>
      </c>
      <c r="C151" s="245" t="s">
        <v>14</v>
      </c>
      <c r="D151" s="246"/>
      <c r="E151" s="246"/>
      <c r="F151" s="247"/>
      <c r="G151" s="3"/>
    </row>
    <row r="152" spans="1:7" ht="88.5" customHeight="1" x14ac:dyDescent="0.3">
      <c r="A152" s="3"/>
      <c r="B152" s="73" t="s">
        <v>52</v>
      </c>
      <c r="C152" s="184">
        <v>1000</v>
      </c>
      <c r="D152" s="185"/>
      <c r="E152" s="185"/>
      <c r="F152" s="186"/>
      <c r="G152" s="3"/>
    </row>
    <row r="153" spans="1:7" ht="15" customHeight="1" x14ac:dyDescent="0.3">
      <c r="A153" s="3"/>
      <c r="B153" s="74" t="s">
        <v>19</v>
      </c>
      <c r="C153" s="167">
        <f>C154</f>
        <v>1000</v>
      </c>
      <c r="D153" s="168"/>
      <c r="E153" s="168"/>
      <c r="F153" s="169"/>
      <c r="G153" s="3"/>
    </row>
    <row r="154" spans="1:7" ht="15" customHeight="1" x14ac:dyDescent="0.3">
      <c r="A154" s="3"/>
      <c r="B154" s="60" t="s">
        <v>40</v>
      </c>
      <c r="C154" s="167">
        <v>1000</v>
      </c>
      <c r="D154" s="168"/>
      <c r="E154" s="168"/>
      <c r="F154" s="169"/>
      <c r="G154" s="3"/>
    </row>
    <row r="155" spans="1:7" ht="15" customHeight="1" x14ac:dyDescent="0.3">
      <c r="A155" s="129"/>
      <c r="B155" s="129"/>
      <c r="C155" s="129"/>
      <c r="D155" s="129"/>
      <c r="E155" s="129"/>
      <c r="F155" s="129"/>
      <c r="G155" s="3"/>
    </row>
    <row r="156" spans="1:7" ht="18" customHeight="1" x14ac:dyDescent="0.3">
      <c r="A156" s="3"/>
      <c r="B156" s="10" t="s">
        <v>2</v>
      </c>
      <c r="C156" s="72" t="s">
        <v>3</v>
      </c>
      <c r="D156" s="190" t="s">
        <v>4</v>
      </c>
      <c r="E156" s="190"/>
      <c r="F156" s="10" t="s">
        <v>5</v>
      </c>
      <c r="G156" s="3"/>
    </row>
    <row r="157" spans="1:7" ht="16.5" x14ac:dyDescent="0.3">
      <c r="A157" s="3"/>
      <c r="B157" s="12" t="s">
        <v>46</v>
      </c>
      <c r="C157" s="254">
        <f>SUM(F157:F159)</f>
        <v>4159000</v>
      </c>
      <c r="D157" s="244" t="s">
        <v>7</v>
      </c>
      <c r="E157" s="207"/>
      <c r="F157" s="37">
        <v>50000</v>
      </c>
      <c r="G157" s="3"/>
    </row>
    <row r="158" spans="1:7" ht="16.5" x14ac:dyDescent="0.3">
      <c r="A158" s="3"/>
      <c r="B158" s="294" t="s">
        <v>47</v>
      </c>
      <c r="C158" s="254"/>
      <c r="D158" s="126" t="s">
        <v>27</v>
      </c>
      <c r="E158" s="126"/>
      <c r="F158" s="76">
        <v>1146000</v>
      </c>
      <c r="G158" s="3"/>
    </row>
    <row r="159" spans="1:7" ht="16.5" x14ac:dyDescent="0.3">
      <c r="A159" s="3"/>
      <c r="B159" s="295"/>
      <c r="C159" s="254"/>
      <c r="D159" s="292" t="s">
        <v>88</v>
      </c>
      <c r="E159" s="293"/>
      <c r="F159" s="77">
        <v>2963000</v>
      </c>
      <c r="G159" s="3"/>
    </row>
    <row r="160" spans="1:7" ht="15" customHeight="1" x14ac:dyDescent="0.3">
      <c r="A160" s="3"/>
      <c r="B160" s="68" t="s">
        <v>45</v>
      </c>
      <c r="C160" s="132" t="s">
        <v>14</v>
      </c>
      <c r="D160" s="133"/>
      <c r="E160" s="133"/>
      <c r="F160" s="134"/>
      <c r="G160" s="3"/>
    </row>
    <row r="161" spans="1:7" ht="71.25" customHeight="1" x14ac:dyDescent="0.3">
      <c r="A161" s="3"/>
      <c r="B161" s="78" t="s">
        <v>81</v>
      </c>
      <c r="C161" s="248">
        <v>4159000</v>
      </c>
      <c r="D161" s="249"/>
      <c r="E161" s="249"/>
      <c r="F161" s="250"/>
      <c r="G161" s="3"/>
    </row>
    <row r="162" spans="1:7" ht="18" customHeight="1" x14ac:dyDescent="0.3">
      <c r="A162" s="3"/>
      <c r="B162" s="74" t="s">
        <v>19</v>
      </c>
      <c r="C162" s="251">
        <f>SUM(C163:F164)</f>
        <v>4159000</v>
      </c>
      <c r="D162" s="252"/>
      <c r="E162" s="252"/>
      <c r="F162" s="253"/>
      <c r="G162" s="3"/>
    </row>
    <row r="163" spans="1:7" ht="15.75" customHeight="1" x14ac:dyDescent="0.3">
      <c r="A163" s="3"/>
      <c r="B163" s="32" t="s">
        <v>20</v>
      </c>
      <c r="C163" s="251">
        <v>20000</v>
      </c>
      <c r="D163" s="252"/>
      <c r="E163" s="252"/>
      <c r="F163" s="253"/>
      <c r="G163" s="3"/>
    </row>
    <row r="164" spans="1:7" ht="15.75" customHeight="1" x14ac:dyDescent="0.3">
      <c r="A164" s="3"/>
      <c r="B164" s="32" t="s">
        <v>21</v>
      </c>
      <c r="C164" s="251">
        <v>4139000</v>
      </c>
      <c r="D164" s="252"/>
      <c r="E164" s="252"/>
      <c r="F164" s="253"/>
      <c r="G164" s="3"/>
    </row>
    <row r="165" spans="1:7" ht="15.75" customHeight="1" x14ac:dyDescent="0.3">
      <c r="A165" s="3"/>
      <c r="B165" s="40"/>
      <c r="C165" s="114"/>
      <c r="D165" s="114"/>
      <c r="E165" s="114"/>
      <c r="F165" s="114"/>
      <c r="G165" s="3"/>
    </row>
    <row r="166" spans="1:7" ht="15.75" customHeight="1" x14ac:dyDescent="0.3">
      <c r="A166" s="3"/>
      <c r="B166" s="10" t="s">
        <v>2</v>
      </c>
      <c r="C166" s="72" t="s">
        <v>3</v>
      </c>
      <c r="D166" s="130" t="s">
        <v>4</v>
      </c>
      <c r="E166" s="130"/>
      <c r="F166" s="72" t="s">
        <v>5</v>
      </c>
      <c r="G166" s="3"/>
    </row>
    <row r="167" spans="1:7" ht="15.75" customHeight="1" x14ac:dyDescent="0.3">
      <c r="A167" s="3"/>
      <c r="B167" s="12" t="s">
        <v>120</v>
      </c>
      <c r="C167" s="254">
        <f>SUM(F167:F168)</f>
        <v>23000</v>
      </c>
      <c r="D167" s="296" t="s">
        <v>7</v>
      </c>
      <c r="E167" s="300"/>
      <c r="F167" s="303">
        <v>23000</v>
      </c>
      <c r="G167" s="3"/>
    </row>
    <row r="168" spans="1:7" ht="15.75" customHeight="1" x14ac:dyDescent="0.3">
      <c r="A168" s="3"/>
      <c r="B168" s="80" t="s">
        <v>122</v>
      </c>
      <c r="C168" s="254"/>
      <c r="D168" s="301"/>
      <c r="E168" s="302"/>
      <c r="F168" s="304"/>
      <c r="G168" s="3"/>
    </row>
    <row r="169" spans="1:7" ht="15.75" customHeight="1" x14ac:dyDescent="0.3">
      <c r="A169" s="3"/>
      <c r="B169" s="68" t="s">
        <v>45</v>
      </c>
      <c r="C169" s="297" t="s">
        <v>14</v>
      </c>
      <c r="D169" s="298"/>
      <c r="E169" s="298"/>
      <c r="F169" s="299"/>
      <c r="G169" s="3"/>
    </row>
    <row r="170" spans="1:7" ht="15.75" customHeight="1" x14ac:dyDescent="0.3">
      <c r="A170" s="3"/>
      <c r="B170" s="81" t="s">
        <v>123</v>
      </c>
      <c r="C170" s="248">
        <v>23000</v>
      </c>
      <c r="D170" s="249"/>
      <c r="E170" s="249"/>
      <c r="F170" s="250"/>
      <c r="G170" s="3"/>
    </row>
    <row r="171" spans="1:7" ht="15.75" customHeight="1" x14ac:dyDescent="0.3">
      <c r="A171" s="3"/>
      <c r="B171" s="74" t="s">
        <v>19</v>
      </c>
      <c r="C171" s="138">
        <f>SUM(C172:F172)</f>
        <v>23000</v>
      </c>
      <c r="D171" s="139"/>
      <c r="E171" s="139"/>
      <c r="F171" s="140"/>
      <c r="G171" s="3"/>
    </row>
    <row r="172" spans="1:7" ht="15.75" customHeight="1" x14ac:dyDescent="0.3">
      <c r="A172" s="3"/>
      <c r="B172" s="60" t="s">
        <v>121</v>
      </c>
      <c r="C172" s="138">
        <v>23000</v>
      </c>
      <c r="D172" s="139"/>
      <c r="E172" s="139"/>
      <c r="F172" s="140"/>
      <c r="G172" s="3"/>
    </row>
    <row r="173" spans="1:7" ht="15.75" customHeight="1" x14ac:dyDescent="0.3">
      <c r="A173" s="129"/>
      <c r="B173" s="129"/>
      <c r="C173" s="129"/>
      <c r="D173" s="129"/>
      <c r="E173" s="129"/>
      <c r="F173" s="129"/>
      <c r="G173" s="3"/>
    </row>
    <row r="174" spans="1:7" ht="15.75" customHeight="1" x14ac:dyDescent="0.3">
      <c r="A174" s="3"/>
      <c r="B174" s="10" t="s">
        <v>2</v>
      </c>
      <c r="C174" s="72" t="s">
        <v>3</v>
      </c>
      <c r="D174" s="130" t="s">
        <v>4</v>
      </c>
      <c r="E174" s="130"/>
      <c r="F174" s="72" t="s">
        <v>5</v>
      </c>
      <c r="G174" s="3"/>
    </row>
    <row r="175" spans="1:7" ht="15.75" customHeight="1" x14ac:dyDescent="0.3">
      <c r="A175" s="3"/>
      <c r="B175" s="12" t="s">
        <v>82</v>
      </c>
      <c r="C175" s="254">
        <f>SUM(F175:F176)</f>
        <v>75000</v>
      </c>
      <c r="D175" s="127" t="s">
        <v>110</v>
      </c>
      <c r="E175" s="128"/>
      <c r="F175" s="79">
        <v>25000</v>
      </c>
      <c r="G175" s="3"/>
    </row>
    <row r="176" spans="1:7" ht="15.75" customHeight="1" x14ac:dyDescent="0.3">
      <c r="A176" s="3"/>
      <c r="B176" s="80" t="s">
        <v>83</v>
      </c>
      <c r="C176" s="254"/>
      <c r="D176" s="126" t="s">
        <v>11</v>
      </c>
      <c r="E176" s="126"/>
      <c r="F176" s="79">
        <v>50000</v>
      </c>
      <c r="G176" s="3"/>
    </row>
    <row r="177" spans="1:7" ht="15.75" customHeight="1" x14ac:dyDescent="0.3">
      <c r="A177" s="3"/>
      <c r="B177" s="68" t="s">
        <v>45</v>
      </c>
      <c r="C177" s="297" t="s">
        <v>14</v>
      </c>
      <c r="D177" s="298"/>
      <c r="E177" s="298"/>
      <c r="F177" s="299"/>
      <c r="G177" s="3"/>
    </row>
    <row r="178" spans="1:7" ht="33" x14ac:dyDescent="0.3">
      <c r="A178" s="3"/>
      <c r="B178" s="81" t="s">
        <v>89</v>
      </c>
      <c r="C178" s="248">
        <v>75000</v>
      </c>
      <c r="D178" s="249"/>
      <c r="E178" s="249"/>
      <c r="F178" s="250"/>
      <c r="G178" s="3"/>
    </row>
    <row r="179" spans="1:7" ht="15.75" customHeight="1" x14ac:dyDescent="0.3">
      <c r="A179" s="3"/>
      <c r="B179" s="74" t="s">
        <v>19</v>
      </c>
      <c r="C179" s="138">
        <f>SUM(C180:F180)</f>
        <v>75000</v>
      </c>
      <c r="D179" s="139"/>
      <c r="E179" s="139"/>
      <c r="F179" s="140"/>
      <c r="G179" s="3"/>
    </row>
    <row r="180" spans="1:7" ht="15.75" customHeight="1" x14ac:dyDescent="0.3">
      <c r="A180" s="3"/>
      <c r="B180" s="60" t="s">
        <v>25</v>
      </c>
      <c r="C180" s="138">
        <v>75000</v>
      </c>
      <c r="D180" s="139"/>
      <c r="E180" s="139"/>
      <c r="F180" s="140"/>
      <c r="G180" s="3"/>
    </row>
    <row r="181" spans="1:7" ht="18" customHeight="1" x14ac:dyDescent="0.3">
      <c r="A181" s="129"/>
      <c r="B181" s="129"/>
      <c r="C181" s="129"/>
      <c r="D181" s="129"/>
      <c r="E181" s="129"/>
      <c r="F181" s="129"/>
      <c r="G181" s="3"/>
    </row>
    <row r="182" spans="1:7" ht="19.5" customHeight="1" x14ac:dyDescent="0.3">
      <c r="A182" s="3"/>
      <c r="B182" s="10" t="s">
        <v>2</v>
      </c>
      <c r="C182" s="72" t="s">
        <v>3</v>
      </c>
      <c r="D182" s="190" t="s">
        <v>4</v>
      </c>
      <c r="E182" s="190"/>
      <c r="F182" s="72" t="s">
        <v>5</v>
      </c>
      <c r="G182" s="3"/>
    </row>
    <row r="183" spans="1:7" ht="16.5" x14ac:dyDescent="0.3">
      <c r="A183" s="3"/>
      <c r="B183" s="12" t="s">
        <v>57</v>
      </c>
      <c r="C183" s="254">
        <f>SUM(F183:F184)</f>
        <v>124000</v>
      </c>
      <c r="D183" s="296" t="s">
        <v>7</v>
      </c>
      <c r="E183" s="244"/>
      <c r="F183" s="79">
        <v>25000</v>
      </c>
      <c r="G183" s="3"/>
    </row>
    <row r="184" spans="1:7" ht="16.5" x14ac:dyDescent="0.3">
      <c r="A184" s="3"/>
      <c r="B184" s="80" t="s">
        <v>58</v>
      </c>
      <c r="C184" s="254"/>
      <c r="D184" s="126" t="s">
        <v>27</v>
      </c>
      <c r="E184" s="126"/>
      <c r="F184" s="82">
        <v>99000</v>
      </c>
      <c r="G184" s="3"/>
    </row>
    <row r="185" spans="1:7" ht="15" customHeight="1" x14ac:dyDescent="0.3">
      <c r="A185" s="3"/>
      <c r="B185" s="68" t="s">
        <v>45</v>
      </c>
      <c r="C185" s="132" t="s">
        <v>14</v>
      </c>
      <c r="D185" s="133"/>
      <c r="E185" s="133"/>
      <c r="F185" s="134"/>
      <c r="G185" s="3"/>
    </row>
    <row r="186" spans="1:7" ht="51.75" customHeight="1" x14ac:dyDescent="0.3">
      <c r="A186" s="3"/>
      <c r="B186" s="81" t="s">
        <v>59</v>
      </c>
      <c r="C186" s="248">
        <v>124000</v>
      </c>
      <c r="D186" s="249"/>
      <c r="E186" s="249"/>
      <c r="F186" s="250"/>
      <c r="G186" s="3"/>
    </row>
    <row r="187" spans="1:7" ht="16.5" x14ac:dyDescent="0.3">
      <c r="A187" s="3"/>
      <c r="B187" s="74" t="s">
        <v>19</v>
      </c>
      <c r="C187" s="138">
        <f>SUM(C188:F189)</f>
        <v>124000</v>
      </c>
      <c r="D187" s="139"/>
      <c r="E187" s="139"/>
      <c r="F187" s="140"/>
      <c r="G187" s="3"/>
    </row>
    <row r="188" spans="1:7" ht="15" customHeight="1" x14ac:dyDescent="0.3">
      <c r="A188" s="3"/>
      <c r="B188" s="83" t="s">
        <v>20</v>
      </c>
      <c r="C188" s="138">
        <v>5000</v>
      </c>
      <c r="D188" s="139"/>
      <c r="E188" s="139"/>
      <c r="F188" s="140"/>
      <c r="G188" s="3"/>
    </row>
    <row r="189" spans="1:7" ht="16.5" x14ac:dyDescent="0.3">
      <c r="A189" s="3"/>
      <c r="B189" s="60" t="s">
        <v>21</v>
      </c>
      <c r="C189" s="141">
        <v>119000</v>
      </c>
      <c r="D189" s="142"/>
      <c r="E189" s="142"/>
      <c r="F189" s="143"/>
      <c r="G189" s="3"/>
    </row>
    <row r="190" spans="1:7" ht="16.5" x14ac:dyDescent="0.3">
      <c r="A190" s="129"/>
      <c r="B190" s="129"/>
      <c r="C190" s="129"/>
      <c r="D190" s="129"/>
      <c r="E190" s="129"/>
      <c r="F190" s="129"/>
      <c r="G190" s="3"/>
    </row>
    <row r="191" spans="1:7" ht="16.5" x14ac:dyDescent="0.3">
      <c r="A191" s="3"/>
      <c r="B191" s="10" t="s">
        <v>2</v>
      </c>
      <c r="C191" s="10" t="s">
        <v>3</v>
      </c>
      <c r="D191" s="190" t="s">
        <v>4</v>
      </c>
      <c r="E191" s="190"/>
      <c r="F191" s="72" t="s">
        <v>5</v>
      </c>
      <c r="G191" s="3"/>
    </row>
    <row r="192" spans="1:7" ht="16.5" x14ac:dyDescent="0.3">
      <c r="A192" s="3"/>
      <c r="B192" s="113" t="s">
        <v>26</v>
      </c>
      <c r="C192" s="256">
        <f>F192+F193+F194</f>
        <v>168000</v>
      </c>
      <c r="D192" s="35" t="s">
        <v>7</v>
      </c>
      <c r="E192" s="75"/>
      <c r="F192" s="76">
        <v>25000</v>
      </c>
      <c r="G192" s="3"/>
    </row>
    <row r="193" spans="1:7" ht="18" customHeight="1" x14ac:dyDescent="0.3">
      <c r="A193" s="3"/>
      <c r="B193" s="112" t="s">
        <v>28</v>
      </c>
      <c r="C193" s="256"/>
      <c r="D193" s="127" t="s">
        <v>110</v>
      </c>
      <c r="E193" s="177"/>
      <c r="F193" s="111">
        <v>25000</v>
      </c>
      <c r="G193" s="3"/>
    </row>
    <row r="194" spans="1:7" ht="18.75" customHeight="1" x14ac:dyDescent="0.3">
      <c r="A194" s="3"/>
      <c r="B194" s="38"/>
      <c r="C194" s="256"/>
      <c r="D194" s="182" t="s">
        <v>27</v>
      </c>
      <c r="E194" s="127"/>
      <c r="F194" s="76">
        <v>118000</v>
      </c>
      <c r="G194" s="3"/>
    </row>
    <row r="195" spans="1:7" ht="15" customHeight="1" x14ac:dyDescent="0.3">
      <c r="A195" s="3"/>
      <c r="B195" s="29" t="s">
        <v>13</v>
      </c>
      <c r="C195" s="257" t="s">
        <v>14</v>
      </c>
      <c r="D195" s="162"/>
      <c r="E195" s="162"/>
      <c r="F195" s="163"/>
      <c r="G195" s="3"/>
    </row>
    <row r="196" spans="1:7" ht="66" x14ac:dyDescent="0.3">
      <c r="A196" s="3"/>
      <c r="B196" s="30" t="s">
        <v>53</v>
      </c>
      <c r="C196" s="231">
        <v>168000</v>
      </c>
      <c r="D196" s="232"/>
      <c r="E196" s="232"/>
      <c r="F196" s="233"/>
      <c r="G196" s="3"/>
    </row>
    <row r="197" spans="1:7" ht="16.5" x14ac:dyDescent="0.3">
      <c r="A197" s="3"/>
      <c r="B197" s="31" t="s">
        <v>19</v>
      </c>
      <c r="C197" s="144">
        <f>C198+C199</f>
        <v>168000</v>
      </c>
      <c r="D197" s="145"/>
      <c r="E197" s="145"/>
      <c r="F197" s="146"/>
      <c r="G197" s="3"/>
    </row>
    <row r="198" spans="1:7" ht="16.5" x14ac:dyDescent="0.3">
      <c r="A198" s="3"/>
      <c r="B198" s="32" t="s">
        <v>20</v>
      </c>
      <c r="C198" s="196">
        <v>5000</v>
      </c>
      <c r="D198" s="197"/>
      <c r="E198" s="197"/>
      <c r="F198" s="198"/>
      <c r="G198" s="3"/>
    </row>
    <row r="199" spans="1:7" ht="16.5" x14ac:dyDescent="0.3">
      <c r="A199" s="3"/>
      <c r="B199" s="60" t="s">
        <v>21</v>
      </c>
      <c r="C199" s="187">
        <v>163000</v>
      </c>
      <c r="D199" s="188"/>
      <c r="E199" s="188"/>
      <c r="F199" s="189"/>
      <c r="G199" s="3"/>
    </row>
    <row r="200" spans="1:7" ht="16.5" x14ac:dyDescent="0.3">
      <c r="A200" s="129"/>
      <c r="B200" s="129"/>
      <c r="C200" s="129"/>
      <c r="D200" s="129"/>
      <c r="E200" s="129"/>
      <c r="F200" s="129"/>
      <c r="G200" s="3"/>
    </row>
    <row r="201" spans="1:7" ht="16.5" x14ac:dyDescent="0.3">
      <c r="A201" s="3"/>
      <c r="B201" s="10" t="s">
        <v>2</v>
      </c>
      <c r="C201" s="72" t="s">
        <v>3</v>
      </c>
      <c r="D201" s="190" t="s">
        <v>4</v>
      </c>
      <c r="E201" s="190"/>
      <c r="F201" s="72" t="s">
        <v>5</v>
      </c>
      <c r="G201" s="3"/>
    </row>
    <row r="202" spans="1:7" ht="16.5" x14ac:dyDescent="0.3">
      <c r="A202" s="3"/>
      <c r="B202" s="12" t="s">
        <v>84</v>
      </c>
      <c r="C202" s="131">
        <v>40000</v>
      </c>
      <c r="D202" s="258" t="s">
        <v>7</v>
      </c>
      <c r="E202" s="259"/>
      <c r="F202" s="262">
        <v>40000</v>
      </c>
      <c r="G202" s="3"/>
    </row>
    <row r="203" spans="1:7" ht="16.5" x14ac:dyDescent="0.3">
      <c r="A203" s="3"/>
      <c r="B203" s="80" t="s">
        <v>85</v>
      </c>
      <c r="C203" s="131"/>
      <c r="D203" s="260"/>
      <c r="E203" s="261"/>
      <c r="F203" s="263"/>
      <c r="G203" s="3"/>
    </row>
    <row r="204" spans="1:7" ht="15" customHeight="1" x14ac:dyDescent="0.3">
      <c r="A204" s="3"/>
      <c r="B204" s="68" t="s">
        <v>45</v>
      </c>
      <c r="C204" s="132" t="s">
        <v>14</v>
      </c>
      <c r="D204" s="133"/>
      <c r="E204" s="133"/>
      <c r="F204" s="134"/>
      <c r="G204" s="3"/>
    </row>
    <row r="205" spans="1:7" ht="33" x14ac:dyDescent="0.3">
      <c r="A205" s="3"/>
      <c r="B205" s="81" t="s">
        <v>91</v>
      </c>
      <c r="C205" s="135">
        <v>40000</v>
      </c>
      <c r="D205" s="136"/>
      <c r="E205" s="136"/>
      <c r="F205" s="137"/>
      <c r="G205" s="3"/>
    </row>
    <row r="206" spans="1:7" ht="16.5" x14ac:dyDescent="0.3">
      <c r="A206" s="3"/>
      <c r="B206" s="74" t="s">
        <v>19</v>
      </c>
      <c r="C206" s="138">
        <f>SUM(C207:F208)</f>
        <v>40000</v>
      </c>
      <c r="D206" s="139"/>
      <c r="E206" s="139"/>
      <c r="F206" s="140"/>
      <c r="G206" s="3"/>
    </row>
    <row r="207" spans="1:7" ht="16.5" x14ac:dyDescent="0.3">
      <c r="A207" s="3"/>
      <c r="B207" s="83" t="s">
        <v>20</v>
      </c>
      <c r="C207" s="138">
        <v>3000</v>
      </c>
      <c r="D207" s="139"/>
      <c r="E207" s="139"/>
      <c r="F207" s="140"/>
      <c r="G207" s="3"/>
    </row>
    <row r="208" spans="1:7" ht="16.5" x14ac:dyDescent="0.3">
      <c r="A208" s="3"/>
      <c r="B208" s="60" t="s">
        <v>21</v>
      </c>
      <c r="C208" s="141">
        <v>37000</v>
      </c>
      <c r="D208" s="142"/>
      <c r="E208" s="142"/>
      <c r="F208" s="143"/>
      <c r="G208" s="3"/>
    </row>
    <row r="209" spans="1:7" ht="16.5" x14ac:dyDescent="0.3">
      <c r="A209" s="3"/>
      <c r="B209" s="40"/>
      <c r="C209" s="84"/>
      <c r="D209" s="84"/>
      <c r="E209" s="84"/>
      <c r="F209" s="84"/>
      <c r="G209" s="3"/>
    </row>
    <row r="210" spans="1:7" ht="16.5" x14ac:dyDescent="0.3">
      <c r="A210" s="3"/>
      <c r="B210" s="10" t="s">
        <v>2</v>
      </c>
      <c r="C210" s="72" t="s">
        <v>3</v>
      </c>
      <c r="D210" s="130" t="s">
        <v>4</v>
      </c>
      <c r="E210" s="130"/>
      <c r="F210" s="72" t="s">
        <v>5</v>
      </c>
      <c r="G210" s="3"/>
    </row>
    <row r="211" spans="1:7" ht="16.5" x14ac:dyDescent="0.3">
      <c r="A211" s="3"/>
      <c r="B211" s="12" t="s">
        <v>116</v>
      </c>
      <c r="C211" s="131">
        <f>SUM(F211:F212)</f>
        <v>36000</v>
      </c>
      <c r="D211" s="126" t="s">
        <v>7</v>
      </c>
      <c r="E211" s="126"/>
      <c r="F211" s="76">
        <v>11500</v>
      </c>
      <c r="G211" s="3"/>
    </row>
    <row r="212" spans="1:7" ht="16.5" x14ac:dyDescent="0.3">
      <c r="A212" s="3"/>
      <c r="B212" s="80" t="s">
        <v>117</v>
      </c>
      <c r="C212" s="131"/>
      <c r="D212" s="126" t="s">
        <v>11</v>
      </c>
      <c r="E212" s="126"/>
      <c r="F212" s="76">
        <v>24500</v>
      </c>
      <c r="G212" s="3"/>
    </row>
    <row r="213" spans="1:7" ht="16.5" x14ac:dyDescent="0.3">
      <c r="A213" s="3"/>
      <c r="B213" s="68" t="s">
        <v>45</v>
      </c>
      <c r="C213" s="132" t="s">
        <v>14</v>
      </c>
      <c r="D213" s="133"/>
      <c r="E213" s="133"/>
      <c r="F213" s="134"/>
      <c r="G213" s="3"/>
    </row>
    <row r="214" spans="1:7" ht="16.5" x14ac:dyDescent="0.3">
      <c r="A214" s="3"/>
      <c r="B214" s="81" t="s">
        <v>118</v>
      </c>
      <c r="C214" s="135">
        <v>36000</v>
      </c>
      <c r="D214" s="136"/>
      <c r="E214" s="136"/>
      <c r="F214" s="137"/>
      <c r="G214" s="3"/>
    </row>
    <row r="215" spans="1:7" ht="16.5" x14ac:dyDescent="0.3">
      <c r="A215" s="3"/>
      <c r="B215" s="74" t="s">
        <v>19</v>
      </c>
      <c r="C215" s="138">
        <f>SUM(C216:F216)</f>
        <v>36000</v>
      </c>
      <c r="D215" s="139"/>
      <c r="E215" s="139"/>
      <c r="F215" s="140"/>
      <c r="G215" s="3"/>
    </row>
    <row r="216" spans="1:7" ht="16.5" x14ac:dyDescent="0.3">
      <c r="A216" s="3"/>
      <c r="B216" s="60" t="s">
        <v>21</v>
      </c>
      <c r="C216" s="141">
        <v>36000</v>
      </c>
      <c r="D216" s="142"/>
      <c r="E216" s="142"/>
      <c r="F216" s="143"/>
      <c r="G216" s="3"/>
    </row>
    <row r="217" spans="1:7" ht="16.5" x14ac:dyDescent="0.3">
      <c r="A217" s="3"/>
      <c r="B217" s="41"/>
      <c r="C217" s="85"/>
      <c r="D217" s="85"/>
      <c r="E217" s="85"/>
      <c r="F217" s="85"/>
      <c r="G217" s="3"/>
    </row>
    <row r="218" spans="1:7" ht="16.5" x14ac:dyDescent="0.3">
      <c r="A218" s="3"/>
      <c r="B218" s="41"/>
      <c r="C218" s="85"/>
      <c r="D218" s="85"/>
      <c r="E218" s="85"/>
      <c r="F218" s="85"/>
      <c r="G218" s="3"/>
    </row>
    <row r="219" spans="1:7" ht="30.75" customHeight="1" x14ac:dyDescent="0.3">
      <c r="A219" s="3"/>
      <c r="B219" s="255" t="s">
        <v>131</v>
      </c>
      <c r="C219" s="255"/>
      <c r="D219" s="255"/>
      <c r="E219" s="255"/>
      <c r="F219" s="255"/>
      <c r="G219" s="3"/>
    </row>
    <row r="220" spans="1:7" ht="16.5" x14ac:dyDescent="0.3">
      <c r="A220" s="3"/>
      <c r="B220" s="3"/>
      <c r="C220" s="3"/>
      <c r="D220" s="3"/>
      <c r="E220" s="3"/>
      <c r="F220" s="3"/>
      <c r="G220" s="3"/>
    </row>
    <row r="221" spans="1:7" ht="16.5" x14ac:dyDescent="0.3">
      <c r="A221" s="3"/>
      <c r="B221" s="43" t="s">
        <v>29</v>
      </c>
      <c r="C221" s="3"/>
      <c r="D221" s="3"/>
      <c r="E221" s="3"/>
      <c r="F221" s="3"/>
      <c r="G221" s="3"/>
    </row>
    <row r="222" spans="1:7" ht="16.5" x14ac:dyDescent="0.3">
      <c r="A222" s="3"/>
      <c r="B222" s="3"/>
      <c r="C222" s="3"/>
      <c r="D222" s="3"/>
      <c r="E222" s="3"/>
      <c r="F222" s="3"/>
      <c r="G222" s="3"/>
    </row>
    <row r="223" spans="1:7" ht="28.5" customHeight="1" x14ac:dyDescent="0.3">
      <c r="A223" s="3"/>
      <c r="B223" s="179" t="s">
        <v>48</v>
      </c>
      <c r="C223" s="179"/>
      <c r="D223" s="179"/>
      <c r="E223" s="179"/>
      <c r="F223" s="179"/>
      <c r="G223" s="3"/>
    </row>
    <row r="224" spans="1:7" ht="16.5" x14ac:dyDescent="0.3">
      <c r="A224" s="3"/>
      <c r="B224" s="86"/>
      <c r="C224" s="86"/>
      <c r="D224" s="86"/>
      <c r="E224" s="86"/>
      <c r="F224" s="86"/>
      <c r="G224" s="3"/>
    </row>
    <row r="225" spans="1:7" ht="31.5" customHeight="1" x14ac:dyDescent="0.3">
      <c r="A225" s="3"/>
      <c r="B225" s="46" t="s">
        <v>49</v>
      </c>
      <c r="C225" s="47">
        <f>C120+C130+C141+C152+C161++C170+C178+C186+C196+C205+C214</f>
        <v>6001000</v>
      </c>
      <c r="D225" s="264" t="s">
        <v>32</v>
      </c>
      <c r="E225" s="264"/>
      <c r="F225" s="264"/>
      <c r="G225" s="3"/>
    </row>
    <row r="226" spans="1:7" ht="16.5" x14ac:dyDescent="0.3">
      <c r="A226" s="3"/>
      <c r="B226" s="46"/>
      <c r="C226" s="87"/>
      <c r="D226" s="7"/>
      <c r="E226" s="88"/>
      <c r="F226" s="88"/>
      <c r="G226" s="3"/>
    </row>
    <row r="227" spans="1:7" ht="15.75" customHeight="1" x14ac:dyDescent="0.3">
      <c r="A227" s="3"/>
      <c r="B227" s="178" t="s">
        <v>33</v>
      </c>
      <c r="C227" s="178"/>
      <c r="D227" s="178"/>
      <c r="E227" s="178"/>
      <c r="F227" s="178"/>
      <c r="G227" s="3"/>
    </row>
    <row r="228" spans="1:7" ht="15.75" customHeight="1" x14ac:dyDescent="0.3">
      <c r="A228" s="3"/>
      <c r="B228" s="48"/>
      <c r="C228" s="48"/>
      <c r="D228" s="48"/>
      <c r="E228" s="48"/>
      <c r="F228" s="48"/>
      <c r="G228" s="3"/>
    </row>
    <row r="229" spans="1:7" ht="15.75" customHeight="1" x14ac:dyDescent="0.3">
      <c r="A229" s="3"/>
      <c r="B229" s="89" t="s">
        <v>34</v>
      </c>
      <c r="C229" s="90"/>
      <c r="D229" s="91"/>
      <c r="E229" s="91"/>
      <c r="F229" s="52">
        <f>F117+F127+F137+F149+F157+F167+F183+F192+F202+F211</f>
        <v>430500</v>
      </c>
      <c r="G229" s="3"/>
    </row>
    <row r="230" spans="1:7" ht="15.75" customHeight="1" x14ac:dyDescent="0.3">
      <c r="A230" s="3"/>
      <c r="B230" s="49" t="s">
        <v>114</v>
      </c>
      <c r="C230" s="90"/>
      <c r="D230" s="91"/>
      <c r="E230" s="91"/>
      <c r="F230" s="52">
        <f>F128+F138+F175+F193</f>
        <v>1140000</v>
      </c>
      <c r="G230" s="3"/>
    </row>
    <row r="231" spans="1:7" ht="16.5" x14ac:dyDescent="0.3">
      <c r="A231" s="3"/>
      <c r="B231" s="92" t="s">
        <v>96</v>
      </c>
      <c r="C231" s="93"/>
      <c r="D231" s="52"/>
      <c r="E231" s="52"/>
      <c r="F231" s="52">
        <f>F159</f>
        <v>2963000</v>
      </c>
      <c r="G231" s="3"/>
    </row>
    <row r="232" spans="1:7" ht="16.5" x14ac:dyDescent="0.3">
      <c r="A232" s="3"/>
      <c r="B232" s="240" t="s">
        <v>86</v>
      </c>
      <c r="C232" s="240"/>
      <c r="D232" s="52"/>
      <c r="E232" s="52"/>
      <c r="F232" s="52">
        <f>F139+F158+F176+F184+F194+F212</f>
        <v>1467500</v>
      </c>
      <c r="G232" s="3"/>
    </row>
    <row r="233" spans="1:7" ht="16.5" x14ac:dyDescent="0.3">
      <c r="A233" s="3"/>
      <c r="B233" s="94"/>
      <c r="C233" s="94"/>
      <c r="D233" s="51"/>
      <c r="E233" s="51"/>
      <c r="F233" s="51"/>
      <c r="G233" s="3"/>
    </row>
    <row r="234" spans="1:7" ht="17.100000000000001" customHeight="1" x14ac:dyDescent="0.3">
      <c r="A234" s="3"/>
      <c r="B234" s="57" t="s">
        <v>36</v>
      </c>
      <c r="C234" s="241">
        <f>SUM(F229:F232)</f>
        <v>6001000</v>
      </c>
      <c r="D234" s="241"/>
      <c r="E234" s="241"/>
      <c r="F234" s="241"/>
      <c r="G234" s="3"/>
    </row>
    <row r="235" spans="1:7" ht="16.5" x14ac:dyDescent="0.3">
      <c r="A235" s="3"/>
      <c r="B235" s="3"/>
      <c r="C235" s="3"/>
      <c r="D235" s="3"/>
      <c r="E235" s="3"/>
      <c r="F235" s="3"/>
      <c r="G235" s="3"/>
    </row>
    <row r="236" spans="1:7" ht="31.5" customHeight="1" x14ac:dyDescent="0.3">
      <c r="A236" s="3"/>
      <c r="B236" s="242" t="s">
        <v>130</v>
      </c>
      <c r="C236" s="242"/>
      <c r="D236" s="95"/>
      <c r="E236" s="243">
        <f>F111+C234</f>
        <v>7190000</v>
      </c>
      <c r="F236" s="243"/>
      <c r="G236" s="3"/>
    </row>
    <row r="237" spans="1:7" ht="16.5" x14ac:dyDescent="0.3">
      <c r="A237" s="3"/>
      <c r="B237" s="96"/>
      <c r="C237" s="97"/>
      <c r="D237" s="97"/>
      <c r="E237" s="97"/>
      <c r="F237" s="98"/>
      <c r="G237" s="3"/>
    </row>
    <row r="238" spans="1:7" ht="16.5" hidden="1" x14ac:dyDescent="0.3">
      <c r="A238" s="3"/>
      <c r="B238" s="43" t="s">
        <v>50</v>
      </c>
      <c r="C238" s="99"/>
      <c r="D238" s="99"/>
      <c r="E238" s="100"/>
      <c r="F238" s="99"/>
      <c r="G238" s="3"/>
    </row>
    <row r="239" spans="1:7" ht="15" customHeight="1" x14ac:dyDescent="0.3">
      <c r="A239" s="3"/>
      <c r="B239" s="238" t="s">
        <v>104</v>
      </c>
      <c r="C239" s="238"/>
      <c r="D239" s="238"/>
      <c r="E239" s="238"/>
      <c r="F239" s="238"/>
      <c r="G239" s="3"/>
    </row>
    <row r="240" spans="1:7" ht="15" customHeight="1" x14ac:dyDescent="0.3">
      <c r="A240" s="3"/>
      <c r="B240" s="238"/>
      <c r="C240" s="238"/>
      <c r="D240" s="238"/>
      <c r="E240" s="238"/>
      <c r="F240" s="238"/>
      <c r="G240" s="3"/>
    </row>
    <row r="241" spans="1:7" ht="2.25" customHeight="1" x14ac:dyDescent="0.3">
      <c r="A241" s="3"/>
      <c r="B241" s="101"/>
      <c r="C241" s="153"/>
      <c r="D241" s="153"/>
      <c r="E241" s="239" t="s">
        <v>105</v>
      </c>
      <c r="F241" s="239"/>
      <c r="G241" s="3"/>
    </row>
    <row r="242" spans="1:7" ht="6" customHeight="1" x14ac:dyDescent="0.3">
      <c r="A242" s="3"/>
      <c r="B242" s="101"/>
      <c r="C242" s="153"/>
      <c r="D242" s="153"/>
      <c r="E242" s="239"/>
      <c r="F242" s="239"/>
      <c r="G242" s="3"/>
    </row>
    <row r="243" spans="1:7" ht="16.5" x14ac:dyDescent="0.3">
      <c r="A243" s="3"/>
      <c r="B243" s="102"/>
      <c r="C243" s="153"/>
      <c r="D243" s="153"/>
      <c r="E243" s="239"/>
      <c r="F243" s="239"/>
      <c r="G243" s="3"/>
    </row>
    <row r="244" spans="1:7" ht="28.5" customHeight="1" x14ac:dyDescent="0.3">
      <c r="A244" s="3"/>
      <c r="B244" s="102"/>
      <c r="C244" s="153"/>
      <c r="D244" s="153"/>
      <c r="E244" s="239"/>
      <c r="F244" s="239"/>
      <c r="G244" s="3"/>
    </row>
    <row r="245" spans="1:7" ht="16.5" x14ac:dyDescent="0.3">
      <c r="A245" s="3"/>
      <c r="B245" s="102"/>
      <c r="C245" s="153"/>
      <c r="D245" s="153"/>
      <c r="E245" s="239"/>
      <c r="F245" s="239"/>
      <c r="G245" s="3"/>
    </row>
    <row r="246" spans="1:7" ht="16.5" x14ac:dyDescent="0.3">
      <c r="A246" s="3"/>
      <c r="B246" s="102"/>
      <c r="C246" s="153"/>
      <c r="D246" s="153"/>
      <c r="E246" s="239"/>
      <c r="F246" s="239"/>
      <c r="G246" s="3"/>
    </row>
    <row r="247" spans="1:7" ht="16.5" x14ac:dyDescent="0.3">
      <c r="A247" s="3"/>
      <c r="B247" s="102"/>
      <c r="C247" s="153"/>
      <c r="D247" s="153"/>
      <c r="E247" s="239"/>
      <c r="F247" s="239"/>
      <c r="G247" s="3"/>
    </row>
    <row r="248" spans="1:7" ht="16.5" x14ac:dyDescent="0.3">
      <c r="A248" s="3"/>
      <c r="B248" s="101"/>
      <c r="C248" s="153"/>
      <c r="D248" s="153"/>
      <c r="E248" s="239"/>
      <c r="F248" s="239"/>
      <c r="G248" s="3"/>
    </row>
  </sheetData>
  <mergeCells count="221">
    <mergeCell ref="C179:F179"/>
    <mergeCell ref="C180:F180"/>
    <mergeCell ref="D174:E174"/>
    <mergeCell ref="C175:C176"/>
    <mergeCell ref="D175:E175"/>
    <mergeCell ref="D176:E176"/>
    <mergeCell ref="C177:F177"/>
    <mergeCell ref="D166:E166"/>
    <mergeCell ref="C167:C168"/>
    <mergeCell ref="C169:F169"/>
    <mergeCell ref="C170:F170"/>
    <mergeCell ref="D167:E168"/>
    <mergeCell ref="F167:F168"/>
    <mergeCell ref="C52:F52"/>
    <mergeCell ref="C55:F55"/>
    <mergeCell ref="D77:E77"/>
    <mergeCell ref="C78:C79"/>
    <mergeCell ref="D78:E79"/>
    <mergeCell ref="F78:F79"/>
    <mergeCell ref="C80:F80"/>
    <mergeCell ref="C81:F81"/>
    <mergeCell ref="C50:F50"/>
    <mergeCell ref="C56:F56"/>
    <mergeCell ref="D58:E58"/>
    <mergeCell ref="C59:C61"/>
    <mergeCell ref="B51:F51"/>
    <mergeCell ref="C53:F53"/>
    <mergeCell ref="C54:F54"/>
    <mergeCell ref="C70:C71"/>
    <mergeCell ref="C36:F36"/>
    <mergeCell ref="C44:F44"/>
    <mergeCell ref="C46:F46"/>
    <mergeCell ref="B43:F43"/>
    <mergeCell ref="C31:F31"/>
    <mergeCell ref="C35:F35"/>
    <mergeCell ref="C37:F37"/>
    <mergeCell ref="B41:F41"/>
    <mergeCell ref="C42:F42"/>
    <mergeCell ref="B39:F39"/>
    <mergeCell ref="C40:F40"/>
    <mergeCell ref="B2:F2"/>
    <mergeCell ref="E3:F3"/>
    <mergeCell ref="B5:F5"/>
    <mergeCell ref="B7:F7"/>
    <mergeCell ref="B17:F17"/>
    <mergeCell ref="D19:E19"/>
    <mergeCell ref="C20:C27"/>
    <mergeCell ref="D20:E20"/>
    <mergeCell ref="D22:E22"/>
    <mergeCell ref="B23:B27"/>
    <mergeCell ref="D23:E23"/>
    <mergeCell ref="D24:E24"/>
    <mergeCell ref="D26:E26"/>
    <mergeCell ref="D27:E27"/>
    <mergeCell ref="B8:F8"/>
    <mergeCell ref="B10:F10"/>
    <mergeCell ref="B11:F11"/>
    <mergeCell ref="B12:F12"/>
    <mergeCell ref="B13:F13"/>
    <mergeCell ref="B16:F16"/>
    <mergeCell ref="D25:E25"/>
    <mergeCell ref="G64:G65"/>
    <mergeCell ref="C72:F72"/>
    <mergeCell ref="C73:F73"/>
    <mergeCell ref="D70:E71"/>
    <mergeCell ref="F70:F71"/>
    <mergeCell ref="C62:F62"/>
    <mergeCell ref="C63:F63"/>
    <mergeCell ref="C64:F64"/>
    <mergeCell ref="C65:F65"/>
    <mergeCell ref="D69:E69"/>
    <mergeCell ref="B227:F227"/>
    <mergeCell ref="C185:F185"/>
    <mergeCell ref="C186:F186"/>
    <mergeCell ref="C187:F187"/>
    <mergeCell ref="C188:F188"/>
    <mergeCell ref="C189:F189"/>
    <mergeCell ref="B219:F219"/>
    <mergeCell ref="D191:E191"/>
    <mergeCell ref="C192:C194"/>
    <mergeCell ref="D194:E194"/>
    <mergeCell ref="C195:F195"/>
    <mergeCell ref="C196:F196"/>
    <mergeCell ref="C197:F197"/>
    <mergeCell ref="C198:F198"/>
    <mergeCell ref="C199:F199"/>
    <mergeCell ref="D201:E201"/>
    <mergeCell ref="C207:F207"/>
    <mergeCell ref="C208:F208"/>
    <mergeCell ref="D202:E203"/>
    <mergeCell ref="F202:F203"/>
    <mergeCell ref="C202:C203"/>
    <mergeCell ref="C204:F204"/>
    <mergeCell ref="B223:F223"/>
    <mergeCell ref="D225:F225"/>
    <mergeCell ref="B239:F240"/>
    <mergeCell ref="C241:D248"/>
    <mergeCell ref="E241:F248"/>
    <mergeCell ref="B232:C232"/>
    <mergeCell ref="C234:F234"/>
    <mergeCell ref="B236:C236"/>
    <mergeCell ref="E236:F236"/>
    <mergeCell ref="C143:F143"/>
    <mergeCell ref="C146:F146"/>
    <mergeCell ref="D156:E156"/>
    <mergeCell ref="D148:E148"/>
    <mergeCell ref="D157:E157"/>
    <mergeCell ref="C144:F144"/>
    <mergeCell ref="C151:F151"/>
    <mergeCell ref="C205:F205"/>
    <mergeCell ref="C206:F206"/>
    <mergeCell ref="C160:F160"/>
    <mergeCell ref="C161:F161"/>
    <mergeCell ref="C162:F162"/>
    <mergeCell ref="C164:F164"/>
    <mergeCell ref="D182:E182"/>
    <mergeCell ref="C183:C184"/>
    <mergeCell ref="C163:F163"/>
    <mergeCell ref="C178:F178"/>
    <mergeCell ref="D85:E85"/>
    <mergeCell ref="C86:C87"/>
    <mergeCell ref="C88:F88"/>
    <mergeCell ref="C89:F89"/>
    <mergeCell ref="B107:C107"/>
    <mergeCell ref="B108:C108"/>
    <mergeCell ref="B113:F113"/>
    <mergeCell ref="B114:F114"/>
    <mergeCell ref="D116:E116"/>
    <mergeCell ref="D87:E87"/>
    <mergeCell ref="C91:F91"/>
    <mergeCell ref="D100:F101"/>
    <mergeCell ref="C83:F83"/>
    <mergeCell ref="C82:F82"/>
    <mergeCell ref="C75:F75"/>
    <mergeCell ref="C74:F74"/>
    <mergeCell ref="B6:F6"/>
    <mergeCell ref="D21:E21"/>
    <mergeCell ref="D59:E60"/>
    <mergeCell ref="F59:F60"/>
    <mergeCell ref="D61:E61"/>
    <mergeCell ref="C66:F66"/>
    <mergeCell ref="C67:F67"/>
    <mergeCell ref="B68:F68"/>
    <mergeCell ref="B76:F76"/>
    <mergeCell ref="B49:F49"/>
    <mergeCell ref="B45:F45"/>
    <mergeCell ref="B47:F47"/>
    <mergeCell ref="C48:F48"/>
    <mergeCell ref="C38:F38"/>
    <mergeCell ref="C28:F28"/>
    <mergeCell ref="C29:F29"/>
    <mergeCell ref="C30:F30"/>
    <mergeCell ref="C32:F32"/>
    <mergeCell ref="B33:F33"/>
    <mergeCell ref="C34:F34"/>
    <mergeCell ref="B103:F103"/>
    <mergeCell ref="B98:F98"/>
    <mergeCell ref="B94:F94"/>
    <mergeCell ref="C117:C118"/>
    <mergeCell ref="D117:E118"/>
    <mergeCell ref="F117:F118"/>
    <mergeCell ref="C152:F152"/>
    <mergeCell ref="C153:F153"/>
    <mergeCell ref="C124:F124"/>
    <mergeCell ref="D126:E126"/>
    <mergeCell ref="C119:F119"/>
    <mergeCell ref="C120:F120"/>
    <mergeCell ref="C121:F121"/>
    <mergeCell ref="C122:F122"/>
    <mergeCell ref="C127:C128"/>
    <mergeCell ref="D136:E136"/>
    <mergeCell ref="B100:B101"/>
    <mergeCell ref="C100:C101"/>
    <mergeCell ref="C211:C212"/>
    <mergeCell ref="C213:F213"/>
    <mergeCell ref="C214:F214"/>
    <mergeCell ref="C215:F215"/>
    <mergeCell ref="C216:F216"/>
    <mergeCell ref="D211:E211"/>
    <mergeCell ref="D212:E212"/>
    <mergeCell ref="C90:F90"/>
    <mergeCell ref="C92:F92"/>
    <mergeCell ref="C132:F132"/>
    <mergeCell ref="C133:F133"/>
    <mergeCell ref="C134:F134"/>
    <mergeCell ref="A125:G125"/>
    <mergeCell ref="A135:F135"/>
    <mergeCell ref="A147:F147"/>
    <mergeCell ref="G134:G136"/>
    <mergeCell ref="C140:F140"/>
    <mergeCell ref="C141:F142"/>
    <mergeCell ref="C129:F129"/>
    <mergeCell ref="C130:F130"/>
    <mergeCell ref="C131:F131"/>
    <mergeCell ref="C154:F154"/>
    <mergeCell ref="D149:E150"/>
    <mergeCell ref="D128:E128"/>
    <mergeCell ref="F149:F150"/>
    <mergeCell ref="C145:F145"/>
    <mergeCell ref="B149:B150"/>
    <mergeCell ref="C149:C150"/>
    <mergeCell ref="C123:F123"/>
    <mergeCell ref="D137:E137"/>
    <mergeCell ref="D138:E138"/>
    <mergeCell ref="A155:F155"/>
    <mergeCell ref="D210:E210"/>
    <mergeCell ref="C137:C139"/>
    <mergeCell ref="D139:E139"/>
    <mergeCell ref="C171:F171"/>
    <mergeCell ref="D193:E193"/>
    <mergeCell ref="C172:F172"/>
    <mergeCell ref="A173:F173"/>
    <mergeCell ref="A181:F181"/>
    <mergeCell ref="A190:F190"/>
    <mergeCell ref="A200:F200"/>
    <mergeCell ref="D158:E158"/>
    <mergeCell ref="C157:C159"/>
    <mergeCell ref="D159:E159"/>
    <mergeCell ref="B158:B159"/>
    <mergeCell ref="D183:E183"/>
    <mergeCell ref="D184:E184"/>
  </mergeCells>
  <printOptions horizontalCentered="1"/>
  <pageMargins left="0" right="0" top="0" bottom="0" header="0" footer="0"/>
  <pageSetup paperSize="9" scale="7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</dc:creator>
  <cp:lastModifiedBy>Martina Loborec</cp:lastModifiedBy>
  <cp:lastPrinted>2025-07-17T08:26:54Z</cp:lastPrinted>
  <dcterms:created xsi:type="dcterms:W3CDTF">2023-06-23T06:08:43Z</dcterms:created>
  <dcterms:modified xsi:type="dcterms:W3CDTF">2025-07-17T08:26:59Z</dcterms:modified>
</cp:coreProperties>
</file>