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plavilink\korisnici\gorjani\racunovodstv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E328" i="9" s="1"/>
  <c r="G328" i="9"/>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E307" i="9" s="1"/>
  <c r="F307" i="9"/>
  <c r="F306" i="9"/>
  <c r="H305" i="9"/>
  <c r="G305" i="9"/>
  <c r="E305" i="9" s="1"/>
  <c r="B305" i="9" s="1"/>
  <c r="F305" i="9"/>
  <c r="H304" i="9"/>
  <c r="E304" i="9" s="1"/>
  <c r="G304" i="9"/>
  <c r="F304" i="9"/>
  <c r="B304" i="9"/>
  <c r="H303" i="9"/>
  <c r="G303" i="9"/>
  <c r="F303" i="9"/>
  <c r="E303" i="9"/>
  <c r="B303" i="9" s="1"/>
  <c r="F302" i="9"/>
  <c r="F301" i="9"/>
  <c r="F300" i="9"/>
  <c r="F299" i="9"/>
  <c r="F297" i="9"/>
  <c r="L296" i="9"/>
  <c r="H296" i="9"/>
  <c r="F296" i="9"/>
  <c r="F295" i="9"/>
  <c r="I294" i="9"/>
  <c r="H294" i="9"/>
  <c r="F294" i="9"/>
  <c r="E293" i="9"/>
  <c r="M292" i="9"/>
  <c r="L292" i="9"/>
  <c r="F292" i="9" s="1"/>
  <c r="E292" i="9"/>
  <c r="B292" i="9" s="1"/>
  <c r="M291" i="9"/>
  <c r="L291" i="9"/>
  <c r="F291" i="9"/>
  <c r="E291" i="9"/>
  <c r="B291" i="9" s="1"/>
  <c r="M290" i="9"/>
  <c r="L290" i="9"/>
  <c r="F290" i="9" s="1"/>
  <c r="B290" i="9" s="1"/>
  <c r="E290" i="9"/>
  <c r="M289" i="9"/>
  <c r="L289" i="9"/>
  <c r="E289" i="9"/>
  <c r="M288" i="9"/>
  <c r="F288" i="9" s="1"/>
  <c r="L288" i="9"/>
  <c r="E288" i="9"/>
  <c r="M287" i="9"/>
  <c r="L287" i="9"/>
  <c r="F287" i="9"/>
  <c r="E287" i="9"/>
  <c r="M286" i="9"/>
  <c r="L286" i="9"/>
  <c r="F286" i="9" s="1"/>
  <c r="B286" i="9" s="1"/>
  <c r="E286" i="9"/>
  <c r="M285" i="9"/>
  <c r="L285" i="9"/>
  <c r="F285" i="9" s="1"/>
  <c r="B285" i="9" s="1"/>
  <c r="E285" i="9"/>
  <c r="M284" i="9"/>
  <c r="L284" i="9"/>
  <c r="F284" i="9"/>
  <c r="E284" i="9"/>
  <c r="B284" i="9" s="1"/>
  <c r="M283" i="9"/>
  <c r="L283" i="9"/>
  <c r="F283" i="9"/>
  <c r="E283" i="9"/>
  <c r="M282" i="9"/>
  <c r="L282" i="9"/>
  <c r="F282" i="9" s="1"/>
  <c r="B282" i="9" s="1"/>
  <c r="E282" i="9"/>
  <c r="M281" i="9"/>
  <c r="L281" i="9"/>
  <c r="E281" i="9"/>
  <c r="M280" i="9"/>
  <c r="L280" i="9"/>
  <c r="F280" i="9"/>
  <c r="E280" i="9"/>
  <c r="B280" i="9" s="1"/>
  <c r="M279" i="9"/>
  <c r="L279" i="9"/>
  <c r="F279" i="9"/>
  <c r="E279" i="9"/>
  <c r="B279" i="9" s="1"/>
  <c r="M278" i="9"/>
  <c r="L278" i="9"/>
  <c r="F278" i="9" s="1"/>
  <c r="B278" i="9" s="1"/>
  <c r="E278" i="9"/>
  <c r="M277" i="9"/>
  <c r="L277" i="9"/>
  <c r="E277" i="9"/>
  <c r="M276" i="9"/>
  <c r="F276" i="9" s="1"/>
  <c r="L276" i="9"/>
  <c r="E276" i="9"/>
  <c r="M275" i="9"/>
  <c r="L275" i="9"/>
  <c r="F275" i="9"/>
  <c r="E275" i="9"/>
  <c r="M274" i="9"/>
  <c r="L274" i="9"/>
  <c r="F274" i="9" s="1"/>
  <c r="B274" i="9" s="1"/>
  <c r="E274" i="9"/>
  <c r="M273" i="9"/>
  <c r="L273" i="9"/>
  <c r="F273" i="9" s="1"/>
  <c r="B273" i="9" s="1"/>
  <c r="E273" i="9"/>
  <c r="M272" i="9"/>
  <c r="L272" i="9"/>
  <c r="F272" i="9" s="1"/>
  <c r="E272" i="9"/>
  <c r="B272" i="9" s="1"/>
  <c r="M271" i="9"/>
  <c r="L271" i="9"/>
  <c r="F271" i="9"/>
  <c r="B271" i="9" s="1"/>
  <c r="E271" i="9"/>
  <c r="M270" i="9"/>
  <c r="L270" i="9"/>
  <c r="F270" i="9" s="1"/>
  <c r="E270" i="9"/>
  <c r="B270" i="9" s="1"/>
  <c r="M269" i="9"/>
  <c r="L269" i="9"/>
  <c r="E269" i="9"/>
  <c r="M268" i="9"/>
  <c r="L268" i="9"/>
  <c r="F268" i="9" s="1"/>
  <c r="E268" i="9"/>
  <c r="M267" i="9"/>
  <c r="L267" i="9"/>
  <c r="F267" i="9"/>
  <c r="B267" i="9" s="1"/>
  <c r="E267" i="9"/>
  <c r="M266" i="9"/>
  <c r="L266" i="9"/>
  <c r="F266" i="9" s="1"/>
  <c r="B266" i="9" s="1"/>
  <c r="E266" i="9"/>
  <c r="M265" i="9"/>
  <c r="L265" i="9"/>
  <c r="F265" i="9" s="1"/>
  <c r="B265" i="9" s="1"/>
  <c r="E265" i="9"/>
  <c r="M264" i="9"/>
  <c r="L264" i="9"/>
  <c r="F264" i="9" s="1"/>
  <c r="E264" i="9"/>
  <c r="B264" i="9" s="1"/>
  <c r="M263" i="9"/>
  <c r="L263" i="9"/>
  <c r="F263" i="9"/>
  <c r="B263" i="9" s="1"/>
  <c r="E263" i="9"/>
  <c r="M262" i="9"/>
  <c r="L262" i="9"/>
  <c r="F262" i="9" s="1"/>
  <c r="B262" i="9" s="1"/>
  <c r="E262" i="9"/>
  <c r="M261" i="9"/>
  <c r="L261" i="9"/>
  <c r="E261" i="9"/>
  <c r="M260" i="9"/>
  <c r="F260" i="9" s="1"/>
  <c r="L260" i="9"/>
  <c r="E260" i="9"/>
  <c r="M259" i="9"/>
  <c r="L259" i="9"/>
  <c r="F259" i="9"/>
  <c r="B259" i="9" s="1"/>
  <c r="E259" i="9"/>
  <c r="M258" i="9"/>
  <c r="L258" i="9"/>
  <c r="F258" i="9" s="1"/>
  <c r="B258" i="9" s="1"/>
  <c r="E258" i="9"/>
  <c r="M257" i="9"/>
  <c r="F257" i="9" s="1"/>
  <c r="B257" i="9" s="1"/>
  <c r="L257" i="9"/>
  <c r="E257" i="9"/>
  <c r="M256" i="9"/>
  <c r="L256" i="9"/>
  <c r="F256" i="9" s="1"/>
  <c r="E256" i="9"/>
  <c r="B256" i="9" s="1"/>
  <c r="M255" i="9"/>
  <c r="L255" i="9"/>
  <c r="F255" i="9"/>
  <c r="B255" i="9" s="1"/>
  <c r="E255" i="9"/>
  <c r="M254" i="9"/>
  <c r="L254" i="9"/>
  <c r="F254" i="9" s="1"/>
  <c r="B254" i="9" s="1"/>
  <c r="E254" i="9"/>
  <c r="M253" i="9"/>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B242" i="9" s="1"/>
  <c r="E242" i="9"/>
  <c r="M241" i="9"/>
  <c r="F241" i="9" s="1"/>
  <c r="B241" i="9" s="1"/>
  <c r="L241" i="9"/>
  <c r="E241" i="9"/>
  <c r="M240" i="9"/>
  <c r="L240" i="9"/>
  <c r="F240" i="9" s="1"/>
  <c r="E240" i="9"/>
  <c r="B240" i="9" s="1"/>
  <c r="M239" i="9"/>
  <c r="L239" i="9"/>
  <c r="F239" i="9"/>
  <c r="B239" i="9" s="1"/>
  <c r="E239" i="9"/>
  <c r="M238" i="9"/>
  <c r="L238" i="9"/>
  <c r="F238" i="9" s="1"/>
  <c r="B238" i="9" s="1"/>
  <c r="E238" i="9"/>
  <c r="M237" i="9"/>
  <c r="F237" i="9" s="1"/>
  <c r="B237" i="9" s="1"/>
  <c r="L237" i="9"/>
  <c r="E237" i="9"/>
  <c r="M236" i="9"/>
  <c r="L236" i="9"/>
  <c r="F236" i="9" s="1"/>
  <c r="E236" i="9"/>
  <c r="M235" i="9"/>
  <c r="L235" i="9"/>
  <c r="F235" i="9"/>
  <c r="B235" i="9" s="1"/>
  <c r="E235" i="9"/>
  <c r="M234" i="9"/>
  <c r="L234" i="9"/>
  <c r="F234" i="9" s="1"/>
  <c r="E234" i="9"/>
  <c r="M233" i="9"/>
  <c r="L233" i="9"/>
  <c r="E233" i="9"/>
  <c r="M232" i="9"/>
  <c r="L232" i="9"/>
  <c r="F232" i="9" s="1"/>
  <c r="E232" i="9"/>
  <c r="B232" i="9" s="1"/>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E154" i="9" s="1"/>
  <c r="B154" i="9" s="1"/>
  <c r="G154" i="9"/>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H126" i="9"/>
  <c r="G126" i="9"/>
  <c r="E126" i="9" s="1"/>
  <c r="B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H82" i="9"/>
  <c r="G82" i="9"/>
  <c r="F82" i="9"/>
  <c r="E82" i="9"/>
  <c r="B82" i="9" s="1"/>
  <c r="H81" i="9"/>
  <c r="G81" i="9"/>
  <c r="F81" i="9"/>
  <c r="E81" i="9"/>
  <c r="B81" i="9" s="1"/>
  <c r="H80" i="9"/>
  <c r="G80" i="9"/>
  <c r="E80" i="9" s="1"/>
  <c r="B80" i="9" s="1"/>
  <c r="F80" i="9"/>
  <c r="H79" i="9"/>
  <c r="G79" i="9"/>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E71" i="9" s="1"/>
  <c r="F71" i="9"/>
  <c r="B71" i="9"/>
  <c r="H70" i="9"/>
  <c r="G70" i="9"/>
  <c r="F70" i="9"/>
  <c r="E70" i="9"/>
  <c r="B70" i="9" s="1"/>
  <c r="H69" i="9"/>
  <c r="G69" i="9"/>
  <c r="F69" i="9"/>
  <c r="E69" i="9"/>
  <c r="H68" i="9"/>
  <c r="G68" i="9"/>
  <c r="E68" i="9" s="1"/>
  <c r="B68" i="9" s="1"/>
  <c r="F68" i="9"/>
  <c r="H67" i="9"/>
  <c r="G67" i="9"/>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E45" i="9" s="1"/>
  <c r="B45" i="9" s="1"/>
  <c r="G45" i="9"/>
  <c r="F45" i="9"/>
  <c r="H44" i="9"/>
  <c r="G44" i="9"/>
  <c r="E44" i="9" s="1"/>
  <c r="B44" i="9" s="1"/>
  <c r="F44" i="9"/>
  <c r="H43" i="9"/>
  <c r="G43" i="9"/>
  <c r="E43" i="9" s="1"/>
  <c r="F43" i="9"/>
  <c r="B43" i="9"/>
  <c r="H42" i="9"/>
  <c r="G42" i="9"/>
  <c r="F42" i="9"/>
  <c r="E42" i="9"/>
  <c r="B42" i="9" s="1"/>
  <c r="H41" i="9"/>
  <c r="E41" i="9" s="1"/>
  <c r="G41" i="9"/>
  <c r="F41" i="9"/>
  <c r="H40" i="9"/>
  <c r="G40" i="9"/>
  <c r="E40" i="9" s="1"/>
  <c r="B40" i="9" s="1"/>
  <c r="F40" i="9"/>
  <c r="H39" i="9"/>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G27" i="9"/>
  <c r="F27" i="9"/>
  <c r="B27" i="9"/>
  <c r="H26" i="9"/>
  <c r="G26" i="9"/>
  <c r="F26" i="9"/>
  <c r="E26" i="9"/>
  <c r="B26" i="9" s="1"/>
  <c r="H25" i="9"/>
  <c r="G25" i="9"/>
  <c r="E25" i="9" s="1"/>
  <c r="F25" i="9"/>
  <c r="F24" i="9"/>
  <c r="F4" i="9"/>
  <c r="O3" i="9"/>
  <c r="G296" i="9" s="1"/>
  <c r="E296" i="9" s="1"/>
  <c r="B296" i="9" s="1"/>
  <c r="I3" i="9"/>
  <c r="H3" i="9"/>
  <c r="G3" i="9"/>
  <c r="D104" i="8"/>
  <c r="D97" i="8"/>
  <c r="D92" i="8"/>
  <c r="C1669" i="1" s="1"/>
  <c r="D87" i="8"/>
  <c r="D82" i="8"/>
  <c r="D77" i="8"/>
  <c r="D72" i="8"/>
  <c r="C1649" i="1" s="1"/>
  <c r="D67" i="8"/>
  <c r="D62" i="8"/>
  <c r="D57" i="8"/>
  <c r="D52" i="8"/>
  <c r="D46" i="8"/>
  <c r="D37" i="8"/>
  <c r="D27" i="8"/>
  <c r="D25" i="8" s="1"/>
  <c r="C1602" i="1" s="1"/>
  <c r="G1602" i="1" s="1"/>
  <c r="D18" i="8"/>
  <c r="D8" i="8"/>
  <c r="D6" i="8" s="1"/>
  <c r="E44" i="7"/>
  <c r="D44" i="7"/>
  <c r="E39" i="7"/>
  <c r="E38" i="7" s="1"/>
  <c r="I34" i="3" s="1"/>
  <c r="D39" i="7"/>
  <c r="E30" i="7"/>
  <c r="D30" i="7"/>
  <c r="E23" i="7"/>
  <c r="D23" i="7"/>
  <c r="D22" i="7" s="1"/>
  <c r="H33" i="3" s="1"/>
  <c r="E22" i="7"/>
  <c r="E14" i="7"/>
  <c r="D14" i="7"/>
  <c r="D6" i="7" s="1"/>
  <c r="D5" i="7" s="1"/>
  <c r="E7" i="7"/>
  <c r="E6" i="7" s="1"/>
  <c r="E5" i="7" s="1"/>
  <c r="I32" i="3"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I29" i="3"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I26" i="3"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E251" i="5" s="1"/>
  <c r="I24" i="3"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C1260" i="1" s="1"/>
  <c r="E255"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F621" i="4"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E571" i="4" s="1"/>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C470" i="1"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E427" i="4"/>
  <c r="E648" i="4" s="1"/>
  <c r="D427" i="4"/>
  <c r="F427" i="4" s="1"/>
  <c r="E426" i="4"/>
  <c r="F426"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E366" i="4"/>
  <c r="F366" i="4" s="1"/>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D140" i="4"/>
  <c r="F139" i="4"/>
  <c r="F138" i="4"/>
  <c r="F137" i="4"/>
  <c r="F136" i="4"/>
  <c r="F135" i="4"/>
  <c r="E135" i="4"/>
  <c r="D135" i="4"/>
  <c r="F134" i="4"/>
  <c r="E134" i="4"/>
  <c r="D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D82" i="4"/>
  <c r="F81" i="4"/>
  <c r="F80" i="4"/>
  <c r="F79" i="4"/>
  <c r="F78" i="4"/>
  <c r="F77" i="4"/>
  <c r="E77" i="4"/>
  <c r="D77" i="4"/>
  <c r="F76" i="4"/>
  <c r="F75" i="4"/>
  <c r="E74" i="4"/>
  <c r="D74" i="4"/>
  <c r="F74" i="4" s="1"/>
  <c r="F73" i="4"/>
  <c r="F72" i="4"/>
  <c r="E71" i="4"/>
  <c r="D67" i="1" s="1"/>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E49" i="4"/>
  <c r="D45" i="1" s="1"/>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0" i="3"/>
  <c r="G40" i="3"/>
  <c r="B40" i="3"/>
  <c r="G39" i="3"/>
  <c r="B39" i="3"/>
  <c r="G38" i="3"/>
  <c r="B38" i="3"/>
  <c r="H37" i="3"/>
  <c r="G37" i="3"/>
  <c r="B37" i="3"/>
  <c r="I35" i="3"/>
  <c r="G35" i="3"/>
  <c r="B35"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G1684" i="1"/>
  <c r="C1684" i="1"/>
  <c r="H1684" i="1" s="1"/>
  <c r="C1683" i="1"/>
  <c r="H1682" i="1"/>
  <c r="G1682" i="1"/>
  <c r="C1682" i="1"/>
  <c r="H1681" i="1"/>
  <c r="G1681" i="1"/>
  <c r="C1681" i="1"/>
  <c r="C1680" i="1"/>
  <c r="H1680" i="1" s="1"/>
  <c r="C1679" i="1"/>
  <c r="H1678" i="1"/>
  <c r="G1678" i="1"/>
  <c r="C1678" i="1"/>
  <c r="H1677" i="1"/>
  <c r="G1677" i="1"/>
  <c r="C1677" i="1"/>
  <c r="C1676" i="1"/>
  <c r="C1675" i="1"/>
  <c r="H1674" i="1"/>
  <c r="G1674" i="1"/>
  <c r="C1674" i="1"/>
  <c r="H1673" i="1"/>
  <c r="G1673" i="1"/>
  <c r="C1673" i="1"/>
  <c r="C1672" i="1"/>
  <c r="H1672" i="1" s="1"/>
  <c r="C1671" i="1"/>
  <c r="H1670" i="1"/>
  <c r="G1670" i="1"/>
  <c r="C1670" i="1"/>
  <c r="G1668" i="1"/>
  <c r="C1668" i="1"/>
  <c r="H1668" i="1" s="1"/>
  <c r="C1667" i="1"/>
  <c r="H1666" i="1"/>
  <c r="G1666" i="1"/>
  <c r="C1666" i="1"/>
  <c r="H1665" i="1"/>
  <c r="G1665" i="1"/>
  <c r="C1665" i="1"/>
  <c r="G1664" i="1"/>
  <c r="C1664" i="1"/>
  <c r="H1664" i="1" s="1"/>
  <c r="C1663" i="1"/>
  <c r="H1662" i="1"/>
  <c r="G1662" i="1"/>
  <c r="C1662" i="1"/>
  <c r="H1661" i="1"/>
  <c r="G1661" i="1"/>
  <c r="C1661" i="1"/>
  <c r="C1660" i="1"/>
  <c r="H1660" i="1" s="1"/>
  <c r="C1659" i="1"/>
  <c r="H1658" i="1"/>
  <c r="G1658" i="1"/>
  <c r="C1658" i="1"/>
  <c r="H1657" i="1"/>
  <c r="G1657" i="1"/>
  <c r="C1657" i="1"/>
  <c r="C1656" i="1"/>
  <c r="C1655" i="1"/>
  <c r="H1654" i="1"/>
  <c r="G1654" i="1"/>
  <c r="C1654" i="1"/>
  <c r="H1653" i="1"/>
  <c r="G1653" i="1"/>
  <c r="C1653" i="1"/>
  <c r="C1652" i="1"/>
  <c r="H1652" i="1" s="1"/>
  <c r="C1651" i="1"/>
  <c r="H1650" i="1"/>
  <c r="G1650" i="1"/>
  <c r="C1650" i="1"/>
  <c r="G1648" i="1"/>
  <c r="C1648" i="1"/>
  <c r="H1648" i="1" s="1"/>
  <c r="C1647" i="1"/>
  <c r="H1646" i="1"/>
  <c r="G1646" i="1"/>
  <c r="C1646" i="1"/>
  <c r="C1645" i="1"/>
  <c r="G1644" i="1"/>
  <c r="C1644" i="1"/>
  <c r="H1644" i="1" s="1"/>
  <c r="C1643" i="1"/>
  <c r="H1642" i="1"/>
  <c r="G1642" i="1"/>
  <c r="C1642" i="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C1627" i="1"/>
  <c r="H1626" i="1"/>
  <c r="C1626" i="1"/>
  <c r="G1626" i="1" s="1"/>
  <c r="H1625" i="1"/>
  <c r="G1625" i="1"/>
  <c r="C1625" i="1"/>
  <c r="G1624" i="1"/>
  <c r="C1624" i="1"/>
  <c r="H1624" i="1" s="1"/>
  <c r="C1623" i="1"/>
  <c r="C1620" i="1"/>
  <c r="H1620"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H1606" i="1"/>
  <c r="C1606" i="1"/>
  <c r="G1606" i="1" s="1"/>
  <c r="H1605" i="1"/>
  <c r="G1605" i="1"/>
  <c r="C1605" i="1"/>
  <c r="C1604" i="1"/>
  <c r="H1604" i="1" s="1"/>
  <c r="C1603" i="1"/>
  <c r="H1601" i="1"/>
  <c r="G1601" i="1"/>
  <c r="C1601" i="1"/>
  <c r="G1600" i="1"/>
  <c r="C1600" i="1"/>
  <c r="H1600" i="1" s="1"/>
  <c r="C1599" i="1"/>
  <c r="H1598" i="1"/>
  <c r="C1598" i="1"/>
  <c r="G1598" i="1" s="1"/>
  <c r="H1597" i="1"/>
  <c r="G1597" i="1"/>
  <c r="C1597" i="1"/>
  <c r="G1596" i="1"/>
  <c r="C1596" i="1"/>
  <c r="H1596" i="1" s="1"/>
  <c r="C1595" i="1"/>
  <c r="H1594" i="1"/>
  <c r="C1594" i="1"/>
  <c r="G1594" i="1" s="1"/>
  <c r="H1593" i="1"/>
  <c r="G1593" i="1"/>
  <c r="C1593" i="1"/>
  <c r="H1592" i="1"/>
  <c r="C1592" i="1"/>
  <c r="G1592" i="1" s="1"/>
  <c r="G1591" i="1"/>
  <c r="C1591" i="1"/>
  <c r="H1591" i="1" s="1"/>
  <c r="C1590" i="1"/>
  <c r="G1590" i="1" s="1"/>
  <c r="H1589" i="1"/>
  <c r="G1589" i="1"/>
  <c r="C1589" i="1"/>
  <c r="G1588" i="1"/>
  <c r="C1588" i="1"/>
  <c r="H1588" i="1" s="1"/>
  <c r="C1587" i="1"/>
  <c r="H1587" i="1" s="1"/>
  <c r="H1586" i="1"/>
  <c r="C1586" i="1"/>
  <c r="G1586" i="1" s="1"/>
  <c r="H1585" i="1"/>
  <c r="G1585" i="1"/>
  <c r="C1585" i="1"/>
  <c r="H1584" i="1"/>
  <c r="C1584" i="1"/>
  <c r="G1584" i="1" s="1"/>
  <c r="G1583" i="1"/>
  <c r="C1583" i="1"/>
  <c r="H1583" i="1" s="1"/>
  <c r="C1582" i="1"/>
  <c r="D1581" i="1"/>
  <c r="C1581" i="1"/>
  <c r="H1581" i="1" s="1"/>
  <c r="D1580" i="1"/>
  <c r="C1580" i="1"/>
  <c r="J1580" i="1" s="1"/>
  <c r="G1579" i="1"/>
  <c r="D1579" i="1"/>
  <c r="C1579" i="1"/>
  <c r="H1578" i="1"/>
  <c r="G1578" i="1"/>
  <c r="I1578" i="1" s="1"/>
  <c r="D1578" i="1"/>
  <c r="C1578" i="1"/>
  <c r="J1578" i="1" s="1"/>
  <c r="D1577" i="1"/>
  <c r="D1576" i="1"/>
  <c r="C1576" i="1"/>
  <c r="H1576" i="1" s="1"/>
  <c r="D1575" i="1"/>
  <c r="C1575" i="1"/>
  <c r="J1575" i="1" s="1"/>
  <c r="G1574" i="1"/>
  <c r="D1574" i="1"/>
  <c r="C1574" i="1"/>
  <c r="H1573" i="1"/>
  <c r="G1573" i="1"/>
  <c r="I1573" i="1" s="1"/>
  <c r="D1573" i="1"/>
  <c r="C1573" i="1"/>
  <c r="J1573" i="1" s="1"/>
  <c r="H1572" i="1"/>
  <c r="G1572" i="1"/>
  <c r="D1572" i="1"/>
  <c r="C1572" i="1"/>
  <c r="D1571" i="1"/>
  <c r="D1570" i="1"/>
  <c r="C1570" i="1"/>
  <c r="H1570" i="1" s="1"/>
  <c r="D1569" i="1"/>
  <c r="C1569" i="1"/>
  <c r="J1569" i="1" s="1"/>
  <c r="G1568" i="1"/>
  <c r="D1568" i="1"/>
  <c r="C1568" i="1"/>
  <c r="H1567" i="1"/>
  <c r="G1567" i="1"/>
  <c r="I1567" i="1" s="1"/>
  <c r="D1567" i="1"/>
  <c r="C1567" i="1"/>
  <c r="J1567" i="1" s="1"/>
  <c r="D1566" i="1"/>
  <c r="C1566" i="1"/>
  <c r="H1566" i="1" s="1"/>
  <c r="D1565" i="1"/>
  <c r="C1565" i="1"/>
  <c r="J1565" i="1" s="1"/>
  <c r="G1564" i="1"/>
  <c r="D1564" i="1"/>
  <c r="C1564" i="1"/>
  <c r="D1563" i="1"/>
  <c r="C1563" i="1"/>
  <c r="G1563" i="1" s="1"/>
  <c r="H1562" i="1"/>
  <c r="G1562" i="1"/>
  <c r="I1562" i="1" s="1"/>
  <c r="D1562" i="1"/>
  <c r="C1562" i="1"/>
  <c r="J1562" i="1" s="1"/>
  <c r="I1561" i="1"/>
  <c r="G1561" i="1"/>
  <c r="D1561" i="1"/>
  <c r="C1561" i="1"/>
  <c r="H1561" i="1" s="1"/>
  <c r="D1560" i="1"/>
  <c r="C1560" i="1"/>
  <c r="J1560" i="1" s="1"/>
  <c r="D1559" i="1"/>
  <c r="C1559" i="1"/>
  <c r="G1559" i="1" s="1"/>
  <c r="H1558" i="1"/>
  <c r="G1558" i="1"/>
  <c r="I1558" i="1" s="1"/>
  <c r="D1558" i="1"/>
  <c r="C1558" i="1"/>
  <c r="J1558" i="1" s="1"/>
  <c r="I1557" i="1"/>
  <c r="G1557" i="1"/>
  <c r="D1557" i="1"/>
  <c r="C1557" i="1"/>
  <c r="H1557" i="1" s="1"/>
  <c r="G1556" i="1"/>
  <c r="D1556" i="1"/>
  <c r="C1556" i="1"/>
  <c r="D1555" i="1"/>
  <c r="C1555" i="1"/>
  <c r="G1555" i="1" s="1"/>
  <c r="H1554" i="1"/>
  <c r="G1554" i="1"/>
  <c r="I1554" i="1" s="1"/>
  <c r="D1554" i="1"/>
  <c r="C1554" i="1"/>
  <c r="J1554" i="1" s="1"/>
  <c r="I1553" i="1"/>
  <c r="G1553" i="1"/>
  <c r="D1553" i="1"/>
  <c r="C1553" i="1"/>
  <c r="H1553" i="1" s="1"/>
  <c r="D1552" i="1"/>
  <c r="C1552" i="1"/>
  <c r="J1552" i="1" s="1"/>
  <c r="D1551" i="1"/>
  <c r="C1551" i="1"/>
  <c r="G1551" i="1" s="1"/>
  <c r="H1550" i="1"/>
  <c r="G1550" i="1"/>
  <c r="I1550" i="1" s="1"/>
  <c r="D1550" i="1"/>
  <c r="C1550" i="1"/>
  <c r="J1550" i="1" s="1"/>
  <c r="I1549" i="1"/>
  <c r="G1549" i="1"/>
  <c r="D1549" i="1"/>
  <c r="C1549" i="1"/>
  <c r="H1549" i="1" s="1"/>
  <c r="D1548" i="1"/>
  <c r="C1548" i="1"/>
  <c r="J1548" i="1" s="1"/>
  <c r="D1547" i="1"/>
  <c r="C1547" i="1"/>
  <c r="G1547" i="1" s="1"/>
  <c r="D1546" i="1"/>
  <c r="J1546" i="1" s="1"/>
  <c r="C1546" i="1"/>
  <c r="H1545" i="1"/>
  <c r="D1545" i="1"/>
  <c r="C1545" i="1"/>
  <c r="J1544" i="1"/>
  <c r="H1544" i="1"/>
  <c r="G1544" i="1"/>
  <c r="D1544" i="1"/>
  <c r="C1544" i="1"/>
  <c r="D1543" i="1"/>
  <c r="C1543" i="1"/>
  <c r="G1543" i="1" s="1"/>
  <c r="D1542" i="1"/>
  <c r="J1542" i="1" s="1"/>
  <c r="C1542" i="1"/>
  <c r="H1541" i="1"/>
  <c r="D1541" i="1"/>
  <c r="C1541" i="1"/>
  <c r="D1540" i="1"/>
  <c r="C1540" i="1"/>
  <c r="H1540" i="1" s="1"/>
  <c r="D1539" i="1"/>
  <c r="C1539" i="1"/>
  <c r="G1539" i="1" s="1"/>
  <c r="H1538" i="1"/>
  <c r="D1538" i="1"/>
  <c r="C1538" i="1"/>
  <c r="G1538" i="1" s="1"/>
  <c r="D1536" i="1"/>
  <c r="C1536" i="1"/>
  <c r="H1536" i="1" s="1"/>
  <c r="D1535" i="1"/>
  <c r="C1535" i="1"/>
  <c r="G1535" i="1" s="1"/>
  <c r="H1534" i="1"/>
  <c r="D1534" i="1"/>
  <c r="C1534" i="1"/>
  <c r="G1534" i="1" s="1"/>
  <c r="H1533" i="1"/>
  <c r="D1533" i="1"/>
  <c r="C1533" i="1"/>
  <c r="D1532" i="1"/>
  <c r="C1532" i="1"/>
  <c r="H1532" i="1" s="1"/>
  <c r="D1531" i="1"/>
  <c r="C1531" i="1"/>
  <c r="G1531" i="1" s="1"/>
  <c r="H1530" i="1"/>
  <c r="D1530" i="1"/>
  <c r="C1530" i="1"/>
  <c r="G1530" i="1" s="1"/>
  <c r="H1529" i="1"/>
  <c r="D1529" i="1"/>
  <c r="C1529" i="1"/>
  <c r="D1528" i="1"/>
  <c r="C1528" i="1"/>
  <c r="H1528" i="1" s="1"/>
  <c r="D1527" i="1"/>
  <c r="C1527" i="1"/>
  <c r="G1527" i="1" s="1"/>
  <c r="H1526" i="1"/>
  <c r="D1526" i="1"/>
  <c r="C1526" i="1"/>
  <c r="G1526" i="1" s="1"/>
  <c r="H1525" i="1"/>
  <c r="D1525" i="1"/>
  <c r="C1525" i="1"/>
  <c r="D1524" i="1"/>
  <c r="C1524" i="1"/>
  <c r="H1524" i="1" s="1"/>
  <c r="D1523" i="1"/>
  <c r="C1523" i="1"/>
  <c r="G1523" i="1" s="1"/>
  <c r="H1522" i="1"/>
  <c r="D1522" i="1"/>
  <c r="C1522" i="1"/>
  <c r="G1522" i="1" s="1"/>
  <c r="H1521" i="1"/>
  <c r="D1521" i="1"/>
  <c r="C1521" i="1"/>
  <c r="D1520" i="1"/>
  <c r="C1520" i="1"/>
  <c r="H1520" i="1" s="1"/>
  <c r="D1519" i="1"/>
  <c r="C1519" i="1"/>
  <c r="G1519" i="1" s="1"/>
  <c r="H1518" i="1"/>
  <c r="D1518" i="1"/>
  <c r="C1518" i="1"/>
  <c r="G1518" i="1" s="1"/>
  <c r="H1517" i="1"/>
  <c r="D1517" i="1"/>
  <c r="C1517" i="1"/>
  <c r="D1516" i="1"/>
  <c r="C1516" i="1"/>
  <c r="H1516" i="1" s="1"/>
  <c r="D1515" i="1"/>
  <c r="C1515" i="1"/>
  <c r="G1515" i="1" s="1"/>
  <c r="H1514" i="1"/>
  <c r="D1514" i="1"/>
  <c r="C1514" i="1"/>
  <c r="G1514" i="1" s="1"/>
  <c r="H1513" i="1"/>
  <c r="D1513" i="1"/>
  <c r="C1513" i="1"/>
  <c r="D1512" i="1"/>
  <c r="C1512" i="1"/>
  <c r="H1512" i="1" s="1"/>
  <c r="D1511" i="1"/>
  <c r="C1511" i="1"/>
  <c r="G1511" i="1" s="1"/>
  <c r="H1510" i="1"/>
  <c r="D1510" i="1"/>
  <c r="C1510" i="1"/>
  <c r="G1510" i="1" s="1"/>
  <c r="H1509" i="1"/>
  <c r="D1509" i="1"/>
  <c r="C1509" i="1"/>
  <c r="D1508" i="1"/>
  <c r="C1508" i="1"/>
  <c r="H1508" i="1" s="1"/>
  <c r="D1507" i="1"/>
  <c r="C1507" i="1"/>
  <c r="G1507" i="1" s="1"/>
  <c r="H1506" i="1"/>
  <c r="D1506" i="1"/>
  <c r="C1506" i="1"/>
  <c r="G1506" i="1" s="1"/>
  <c r="H1505" i="1"/>
  <c r="D1505" i="1"/>
  <c r="C1505" i="1"/>
  <c r="D1504" i="1"/>
  <c r="C1504" i="1"/>
  <c r="H1504" i="1" s="1"/>
  <c r="D1503" i="1"/>
  <c r="C1503" i="1"/>
  <c r="G1503" i="1" s="1"/>
  <c r="H1502" i="1"/>
  <c r="D1502" i="1"/>
  <c r="C1502" i="1"/>
  <c r="G1502" i="1" s="1"/>
  <c r="H1501" i="1"/>
  <c r="D1501" i="1"/>
  <c r="C1501" i="1"/>
  <c r="D1500" i="1"/>
  <c r="C1500" i="1"/>
  <c r="H1500" i="1" s="1"/>
  <c r="D1499" i="1"/>
  <c r="C1499" i="1"/>
  <c r="G1499" i="1" s="1"/>
  <c r="H1498" i="1"/>
  <c r="D1498" i="1"/>
  <c r="C1498" i="1"/>
  <c r="G1498" i="1" s="1"/>
  <c r="H1497" i="1"/>
  <c r="D1497" i="1"/>
  <c r="C1497" i="1"/>
  <c r="D1496" i="1"/>
  <c r="C1496" i="1"/>
  <c r="H1496" i="1" s="1"/>
  <c r="D1495" i="1"/>
  <c r="C1495" i="1"/>
  <c r="G1495" i="1" s="1"/>
  <c r="H1494" i="1"/>
  <c r="D1494" i="1"/>
  <c r="C1494" i="1"/>
  <c r="G1494" i="1" s="1"/>
  <c r="H1493" i="1"/>
  <c r="D1493" i="1"/>
  <c r="C1493" i="1"/>
  <c r="D1492" i="1"/>
  <c r="C1492" i="1"/>
  <c r="H1492" i="1" s="1"/>
  <c r="D1491" i="1"/>
  <c r="C1491" i="1"/>
  <c r="G1491" i="1" s="1"/>
  <c r="H1490" i="1"/>
  <c r="D1490" i="1"/>
  <c r="C1490" i="1"/>
  <c r="G1490" i="1" s="1"/>
  <c r="H1489" i="1"/>
  <c r="D1489" i="1"/>
  <c r="C1489" i="1"/>
  <c r="D1488" i="1"/>
  <c r="C1488" i="1"/>
  <c r="H1488" i="1" s="1"/>
  <c r="D1487" i="1"/>
  <c r="C1487" i="1"/>
  <c r="G1487" i="1" s="1"/>
  <c r="H1486" i="1"/>
  <c r="D1486" i="1"/>
  <c r="C1486" i="1"/>
  <c r="G1486" i="1" s="1"/>
  <c r="D1485" i="1"/>
  <c r="D1484" i="1"/>
  <c r="C1484" i="1"/>
  <c r="H1484" i="1" s="1"/>
  <c r="D1483" i="1"/>
  <c r="C1483" i="1"/>
  <c r="G1483" i="1" s="1"/>
  <c r="H1482" i="1"/>
  <c r="D1482" i="1"/>
  <c r="C1482" i="1"/>
  <c r="G1482" i="1" s="1"/>
  <c r="H1481" i="1"/>
  <c r="D1481" i="1"/>
  <c r="C1481" i="1"/>
  <c r="D1480" i="1"/>
  <c r="C1480" i="1"/>
  <c r="H1480" i="1" s="1"/>
  <c r="D1479" i="1"/>
  <c r="C1479" i="1"/>
  <c r="G1479" i="1" s="1"/>
  <c r="H1478" i="1"/>
  <c r="D1478" i="1"/>
  <c r="C1478" i="1"/>
  <c r="G1478" i="1" s="1"/>
  <c r="H1477" i="1"/>
  <c r="D1477" i="1"/>
  <c r="C1477" i="1"/>
  <c r="D1476" i="1"/>
  <c r="C1476" i="1"/>
  <c r="H1476" i="1" s="1"/>
  <c r="D1475" i="1"/>
  <c r="C1475" i="1"/>
  <c r="G1475" i="1" s="1"/>
  <c r="H1474" i="1"/>
  <c r="D1474" i="1"/>
  <c r="C1474" i="1"/>
  <c r="G1474" i="1" s="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D473" i="1"/>
  <c r="H472" i="1"/>
  <c r="G472" i="1"/>
  <c r="D472" i="1"/>
  <c r="C472" i="1"/>
  <c r="H471" i="1"/>
  <c r="G471" i="1"/>
  <c r="D471" i="1"/>
  <c r="C471" i="1"/>
  <c r="D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2" i="9" l="1"/>
  <c r="B322" i="9" s="1"/>
  <c r="B236" i="9"/>
  <c r="E324" i="9"/>
  <c r="B324" i="9" s="1"/>
  <c r="E326" i="9"/>
  <c r="B326" i="9" s="1"/>
  <c r="I1574" i="1"/>
  <c r="G67" i="1"/>
  <c r="H67" i="1"/>
  <c r="I1559" i="1"/>
  <c r="G253" i="1"/>
  <c r="H253" i="1"/>
  <c r="G470" i="1"/>
  <c r="H470" i="1"/>
  <c r="G503" i="1"/>
  <c r="H503" i="1"/>
  <c r="G1057" i="1"/>
  <c r="H1057" i="1"/>
  <c r="G1260" i="1"/>
  <c r="H1260" i="1"/>
  <c r="G78" i="1"/>
  <c r="H78" i="1"/>
  <c r="J1543" i="1"/>
  <c r="J1570" i="1"/>
  <c r="J1576" i="1"/>
  <c r="H1675" i="1"/>
  <c r="G1675" i="1"/>
  <c r="H1679" i="1"/>
  <c r="G1679" i="1"/>
  <c r="F480" i="4"/>
  <c r="D479" i="4"/>
  <c r="I21" i="3"/>
  <c r="E6" i="5"/>
  <c r="H35" i="3"/>
  <c r="D38" i="7"/>
  <c r="C116" i="1"/>
  <c r="C474" i="1"/>
  <c r="C565" i="1"/>
  <c r="C1024" i="1"/>
  <c r="C1300" i="1"/>
  <c r="G1542" i="1"/>
  <c r="I1542" i="1" s="1"/>
  <c r="G1546" i="1"/>
  <c r="J1549" i="1"/>
  <c r="J1553" i="1"/>
  <c r="J1557" i="1"/>
  <c r="J1561" i="1"/>
  <c r="G1565" i="1"/>
  <c r="G1569" i="1"/>
  <c r="G1575" i="1"/>
  <c r="I1575" i="1" s="1"/>
  <c r="C1577" i="1"/>
  <c r="G1580" i="1"/>
  <c r="G1582" i="1"/>
  <c r="H1595" i="1"/>
  <c r="G1595" i="1"/>
  <c r="H1599" i="1"/>
  <c r="G1599" i="1"/>
  <c r="H1631" i="1"/>
  <c r="G1631" i="1"/>
  <c r="H1635" i="1"/>
  <c r="G1635" i="1"/>
  <c r="H1639" i="1"/>
  <c r="G1639" i="1"/>
  <c r="H1645" i="1"/>
  <c r="G1645" i="1"/>
  <c r="G1652" i="1"/>
  <c r="H1656" i="1"/>
  <c r="G1656" i="1"/>
  <c r="G1672" i="1"/>
  <c r="H1676" i="1"/>
  <c r="G1676" i="1"/>
  <c r="E6" i="4"/>
  <c r="E360" i="4"/>
  <c r="I27" i="3"/>
  <c r="E141" i="6"/>
  <c r="J1566" i="1"/>
  <c r="J1581" i="1"/>
  <c r="H1603" i="1"/>
  <c r="G1603" i="1"/>
  <c r="H1607" i="1"/>
  <c r="G1607" i="1"/>
  <c r="H1611" i="1"/>
  <c r="G1611" i="1"/>
  <c r="H1615" i="1"/>
  <c r="G1615" i="1"/>
  <c r="H1619" i="1"/>
  <c r="G1619" i="1"/>
  <c r="H1655" i="1"/>
  <c r="G1655" i="1"/>
  <c r="H1659" i="1"/>
  <c r="G1659" i="1"/>
  <c r="F476" i="4"/>
  <c r="D466" i="4"/>
  <c r="F256" i="5"/>
  <c r="D255" i="5"/>
  <c r="D79" i="1"/>
  <c r="D227" i="1"/>
  <c r="D1012" i="1"/>
  <c r="D1013" i="1"/>
  <c r="D1223" i="1"/>
  <c r="D1241" i="1"/>
  <c r="H1475" i="1"/>
  <c r="G1477" i="1"/>
  <c r="H1479" i="1"/>
  <c r="G1481" i="1"/>
  <c r="H1483" i="1"/>
  <c r="H1487" i="1"/>
  <c r="G1489" i="1"/>
  <c r="H1491" i="1"/>
  <c r="G1493" i="1"/>
  <c r="H1495" i="1"/>
  <c r="G1497" i="1"/>
  <c r="H1499" i="1"/>
  <c r="G1501" i="1"/>
  <c r="H1503" i="1"/>
  <c r="G1505" i="1"/>
  <c r="H1507" i="1"/>
  <c r="G1509" i="1"/>
  <c r="H1511" i="1"/>
  <c r="G1513" i="1"/>
  <c r="H1515" i="1"/>
  <c r="G1517" i="1"/>
  <c r="H1519" i="1"/>
  <c r="G1521" i="1"/>
  <c r="H1523" i="1"/>
  <c r="G1525" i="1"/>
  <c r="H1527" i="1"/>
  <c r="G1529" i="1"/>
  <c r="H1531" i="1"/>
  <c r="G1533" i="1"/>
  <c r="H1535" i="1"/>
  <c r="H1539" i="1"/>
  <c r="G1541" i="1"/>
  <c r="I1541" i="1" s="1"/>
  <c r="J1541" i="1"/>
  <c r="H1542" i="1"/>
  <c r="H1543" i="1"/>
  <c r="I1543" i="1" s="1"/>
  <c r="G1545" i="1"/>
  <c r="I1545" i="1" s="1"/>
  <c r="J1545" i="1"/>
  <c r="H1546" i="1"/>
  <c r="H1547" i="1"/>
  <c r="G1548" i="1"/>
  <c r="G1552" i="1"/>
  <c r="H1556" i="1"/>
  <c r="G1560" i="1"/>
  <c r="H1564" i="1"/>
  <c r="I1564" i="1" s="1"/>
  <c r="J1564" i="1"/>
  <c r="H1565" i="1"/>
  <c r="G1566" i="1"/>
  <c r="I1566" i="1" s="1"/>
  <c r="H1568" i="1"/>
  <c r="I1568" i="1" s="1"/>
  <c r="J1568" i="1"/>
  <c r="H1569" i="1"/>
  <c r="G1570" i="1"/>
  <c r="I1570" i="1" s="1"/>
  <c r="H1574" i="1"/>
  <c r="J1574" i="1"/>
  <c r="H1575" i="1"/>
  <c r="G1576" i="1"/>
  <c r="I1576" i="1" s="1"/>
  <c r="H1579" i="1"/>
  <c r="I1579" i="1" s="1"/>
  <c r="J1579" i="1"/>
  <c r="H1580" i="1"/>
  <c r="G1581" i="1"/>
  <c r="I1581" i="1" s="1"/>
  <c r="H1582" i="1"/>
  <c r="G1587" i="1"/>
  <c r="H1590" i="1"/>
  <c r="G1604" i="1"/>
  <c r="G1608" i="1"/>
  <c r="G1612" i="1"/>
  <c r="G1616" i="1"/>
  <c r="G1620" i="1"/>
  <c r="H1623" i="1"/>
  <c r="G1623" i="1"/>
  <c r="H1627" i="1"/>
  <c r="G1627" i="1"/>
  <c r="G1643" i="1"/>
  <c r="H1643" i="1"/>
  <c r="F153" i="4"/>
  <c r="D164" i="4"/>
  <c r="E535" i="4"/>
  <c r="G1476" i="1"/>
  <c r="G1480" i="1"/>
  <c r="G1484" i="1"/>
  <c r="G1488" i="1"/>
  <c r="G1492" i="1"/>
  <c r="G1496" i="1"/>
  <c r="G1500" i="1"/>
  <c r="G1504" i="1"/>
  <c r="G1508" i="1"/>
  <c r="G1512" i="1"/>
  <c r="G1516" i="1"/>
  <c r="G1520" i="1"/>
  <c r="G1524" i="1"/>
  <c r="G1528" i="1"/>
  <c r="G1532" i="1"/>
  <c r="G1536" i="1"/>
  <c r="G1540" i="1"/>
  <c r="I1544" i="1"/>
  <c r="J1547" i="1"/>
  <c r="H1548" i="1"/>
  <c r="H1551" i="1"/>
  <c r="I1551" i="1" s="1"/>
  <c r="J1551" i="1"/>
  <c r="H1552" i="1"/>
  <c r="H1555" i="1"/>
  <c r="H1559" i="1"/>
  <c r="J1559" i="1"/>
  <c r="H1560" i="1"/>
  <c r="H1563" i="1"/>
  <c r="H1602" i="1"/>
  <c r="F83" i="4"/>
  <c r="D106" i="4"/>
  <c r="E152" i="4"/>
  <c r="F526" i="4"/>
  <c r="D522" i="4"/>
  <c r="F594" i="4"/>
  <c r="D584" i="4"/>
  <c r="F598" i="4"/>
  <c r="D597" i="4"/>
  <c r="F114" i="6"/>
  <c r="H29" i="3"/>
  <c r="G345" i="9"/>
  <c r="E345" i="9" s="1"/>
  <c r="H32" i="3"/>
  <c r="D51" i="8"/>
  <c r="C1628" i="1" s="1"/>
  <c r="C1629" i="1"/>
  <c r="H1649" i="1"/>
  <c r="G1649" i="1"/>
  <c r="H1669" i="1"/>
  <c r="G1669" i="1"/>
  <c r="D273" i="4"/>
  <c r="F278" i="4"/>
  <c r="E417" i="4"/>
  <c r="D412" i="1" s="1"/>
  <c r="F432" i="4"/>
  <c r="D431" i="4"/>
  <c r="E491" i="4"/>
  <c r="D485" i="1" s="1"/>
  <c r="F13" i="5"/>
  <c r="D12" i="5"/>
  <c r="E69" i="5"/>
  <c r="F220" i="5"/>
  <c r="D219" i="5"/>
  <c r="D177" i="5" s="1"/>
  <c r="D35" i="6"/>
  <c r="F54" i="6"/>
  <c r="H1663" i="1"/>
  <c r="G1663" i="1"/>
  <c r="H1683" i="1"/>
  <c r="G1683" i="1"/>
  <c r="F7" i="4"/>
  <c r="D49" i="4"/>
  <c r="F64" i="4"/>
  <c r="F140" i="4"/>
  <c r="F208" i="4"/>
  <c r="D202" i="4"/>
  <c r="D230" i="4"/>
  <c r="F327" i="4"/>
  <c r="D321" i="4"/>
  <c r="F355" i="4"/>
  <c r="D354" i="4"/>
  <c r="F361" i="4"/>
  <c r="D647" i="4"/>
  <c r="F492" i="4"/>
  <c r="D491" i="4"/>
  <c r="F71" i="5"/>
  <c r="D70" i="5"/>
  <c r="F6" i="6"/>
  <c r="D5" i="6"/>
  <c r="F90" i="6"/>
  <c r="D89" i="6"/>
  <c r="D44" i="8"/>
  <c r="G209" i="9"/>
  <c r="E209" i="9" s="1"/>
  <c r="B209" i="9" s="1"/>
  <c r="H1647" i="1"/>
  <c r="G1647" i="1"/>
  <c r="H1651" i="1"/>
  <c r="G1651" i="1"/>
  <c r="G1660" i="1"/>
  <c r="H1667" i="1"/>
  <c r="G1667" i="1"/>
  <c r="H1671" i="1"/>
  <c r="G1671" i="1"/>
  <c r="G1680" i="1"/>
  <c r="F44" i="4"/>
  <c r="D43" i="4"/>
  <c r="F82" i="4"/>
  <c r="F222" i="4"/>
  <c r="D221" i="4"/>
  <c r="F309" i="4"/>
  <c r="D308" i="4"/>
  <c r="F379" i="4"/>
  <c r="D373" i="4"/>
  <c r="F407" i="4"/>
  <c r="D406" i="4"/>
  <c r="E466" i="4"/>
  <c r="D460" i="1" s="1"/>
  <c r="F542" i="4"/>
  <c r="D536" i="4"/>
  <c r="E177" i="5"/>
  <c r="G338" i="9"/>
  <c r="E338" i="9" s="1"/>
  <c r="B338" i="9" s="1"/>
  <c r="F203" i="5"/>
  <c r="F252" i="5"/>
  <c r="D251" i="5"/>
  <c r="E156" i="9"/>
  <c r="B156" i="9" s="1"/>
  <c r="G316" i="9"/>
  <c r="G315" i="9"/>
  <c r="F197" i="5"/>
  <c r="B25" i="9"/>
  <c r="B33" i="9"/>
  <c r="B49" i="9"/>
  <c r="B57" i="9"/>
  <c r="G211" i="9"/>
  <c r="E211" i="9" s="1"/>
  <c r="B211" i="9" s="1"/>
  <c r="E647" i="4"/>
  <c r="D641" i="1" s="1"/>
  <c r="H316" i="9"/>
  <c r="H315" i="9"/>
  <c r="E336" i="9"/>
  <c r="B336" i="9" s="1"/>
  <c r="H19" i="9"/>
  <c r="E19" i="9" s="1"/>
  <c r="B19" i="9" s="1"/>
  <c r="B41" i="9"/>
  <c r="B61" i="9"/>
  <c r="E67" i="9"/>
  <c r="B67" i="9" s="1"/>
  <c r="B73" i="9"/>
  <c r="E83" i="9"/>
  <c r="B83" i="9" s="1"/>
  <c r="B89" i="9"/>
  <c r="B97" i="9"/>
  <c r="B105" i="9"/>
  <c r="B113" i="9"/>
  <c r="B121" i="9"/>
  <c r="H24" i="9"/>
  <c r="E373" i="4"/>
  <c r="D368" i="1" s="1"/>
  <c r="D88" i="5"/>
  <c r="E337" i="9"/>
  <c r="B337" i="9" s="1"/>
  <c r="G310" i="9"/>
  <c r="H309" i="9"/>
  <c r="M228" i="9"/>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H310"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8" i="9"/>
  <c r="E208" i="9" s="1"/>
  <c r="B208" i="9" s="1"/>
  <c r="I10" i="9"/>
  <c r="G24" i="9"/>
  <c r="E31" i="9"/>
  <c r="B31" i="9" s="1"/>
  <c r="E39" i="9"/>
  <c r="B39" i="9" s="1"/>
  <c r="B69" i="9"/>
  <c r="E79" i="9"/>
  <c r="B79" i="9" s="1"/>
  <c r="L207" i="9"/>
  <c r="F207" i="9" s="1"/>
  <c r="B134" i="9"/>
  <c r="B142" i="9"/>
  <c r="B150" i="9"/>
  <c r="B228" i="9"/>
  <c r="B162" i="9"/>
  <c r="B170" i="9"/>
  <c r="B127" i="9"/>
  <c r="F233" i="9"/>
  <c r="B233" i="9" s="1"/>
  <c r="B246" i="9"/>
  <c r="F298" i="9"/>
  <c r="B307" i="9"/>
  <c r="B340" i="9"/>
  <c r="B260" i="9"/>
  <c r="B268" i="9"/>
  <c r="B275" i="9"/>
  <c r="B276" i="9"/>
  <c r="F281" i="9"/>
  <c r="B281" i="9" s="1"/>
  <c r="B287" i="9"/>
  <c r="B288" i="9"/>
  <c r="B312" i="9"/>
  <c r="B320" i="9"/>
  <c r="F229" i="9"/>
  <c r="B229" i="9" s="1"/>
  <c r="B234" i="9"/>
  <c r="B250" i="9"/>
  <c r="F253" i="9"/>
  <c r="B253" i="9" s="1"/>
  <c r="F261" i="9"/>
  <c r="B261" i="9" s="1"/>
  <c r="F269" i="9"/>
  <c r="B269" i="9" s="1"/>
  <c r="F277" i="9"/>
  <c r="B277" i="9" s="1"/>
  <c r="B283" i="9"/>
  <c r="F289" i="9"/>
  <c r="B289" i="9" s="1"/>
  <c r="E294" i="9"/>
  <c r="B294" i="9" s="1"/>
  <c r="B328" i="9"/>
  <c r="H23" i="3" l="1"/>
  <c r="F177" i="5"/>
  <c r="D176" i="5"/>
  <c r="C1181" i="1"/>
  <c r="F647" i="4"/>
  <c r="C641" i="1"/>
  <c r="F202" i="4"/>
  <c r="C198" i="1"/>
  <c r="I1560" i="1"/>
  <c r="G79" i="1"/>
  <c r="H79" i="1"/>
  <c r="E418" i="4"/>
  <c r="D413" i="1" s="1"/>
  <c r="D355" i="1"/>
  <c r="G474" i="1"/>
  <c r="H474" i="1"/>
  <c r="D1011" i="1"/>
  <c r="F373" i="4"/>
  <c r="C368" i="1"/>
  <c r="F221" i="4"/>
  <c r="C217" i="1"/>
  <c r="D360" i="4"/>
  <c r="F321" i="4"/>
  <c r="C316" i="1"/>
  <c r="F597" i="4"/>
  <c r="C591" i="1"/>
  <c r="F522" i="4"/>
  <c r="C516" i="1"/>
  <c r="G1013" i="1"/>
  <c r="H1013" i="1"/>
  <c r="F255" i="5"/>
  <c r="C1259" i="1"/>
  <c r="I30" i="3"/>
  <c r="D1537" i="1"/>
  <c r="I16" i="3"/>
  <c r="E422" i="4"/>
  <c r="D2" i="1"/>
  <c r="I1569" i="1"/>
  <c r="G1300" i="1"/>
  <c r="H1300" i="1"/>
  <c r="G116" i="1"/>
  <c r="H116" i="1"/>
  <c r="E316" i="9"/>
  <c r="B316" i="9" s="1"/>
  <c r="D535" i="4"/>
  <c r="F536" i="4"/>
  <c r="C530" i="1"/>
  <c r="F43" i="4"/>
  <c r="D6" i="4"/>
  <c r="C39" i="1"/>
  <c r="F89" i="6"/>
  <c r="C1485" i="1"/>
  <c r="H1628" i="1"/>
  <c r="G1628" i="1"/>
  <c r="F106" i="4"/>
  <c r="C102" i="1"/>
  <c r="F164" i="4"/>
  <c r="D152" i="4"/>
  <c r="C160" i="1"/>
  <c r="E180" i="9"/>
  <c r="B180" i="9" s="1"/>
  <c r="B207" i="9"/>
  <c r="F88" i="5"/>
  <c r="C1093" i="1"/>
  <c r="D45" i="8"/>
  <c r="K1480" i="9"/>
  <c r="G343" i="9"/>
  <c r="E343" i="9" s="1"/>
  <c r="B343" i="9" s="1"/>
  <c r="I38" i="3"/>
  <c r="C1621" i="1"/>
  <c r="D141" i="6"/>
  <c r="G347" i="9" s="1"/>
  <c r="E347" i="9" s="1"/>
  <c r="F5" i="6"/>
  <c r="H26" i="3"/>
  <c r="C1401" i="1"/>
  <c r="F491" i="4"/>
  <c r="C485" i="1"/>
  <c r="I22" i="3"/>
  <c r="D1074" i="1"/>
  <c r="F431" i="4"/>
  <c r="D430" i="4"/>
  <c r="C425" i="1"/>
  <c r="F273" i="4"/>
  <c r="C269" i="1"/>
  <c r="B345" i="9"/>
  <c r="E344" i="9"/>
  <c r="I10" i="3" s="1"/>
  <c r="I1552" i="1"/>
  <c r="I1580" i="1"/>
  <c r="I1565" i="1"/>
  <c r="G1024" i="1"/>
  <c r="H1024" i="1"/>
  <c r="H34" i="3"/>
  <c r="C1571" i="1"/>
  <c r="F479" i="4"/>
  <c r="C473" i="1"/>
  <c r="F70" i="5"/>
  <c r="D69" i="5"/>
  <c r="C1075" i="1"/>
  <c r="F49" i="4"/>
  <c r="C45" i="1"/>
  <c r="G339" i="9"/>
  <c r="E339" i="9" s="1"/>
  <c r="B339" i="9" s="1"/>
  <c r="F219" i="5"/>
  <c r="C1223" i="1"/>
  <c r="E24" i="9"/>
  <c r="E310" i="9"/>
  <c r="B310" i="9" s="1"/>
  <c r="E315" i="9"/>
  <c r="B315" i="9" s="1"/>
  <c r="F251" i="5"/>
  <c r="H24" i="3"/>
  <c r="C1255" i="1"/>
  <c r="I23" i="3"/>
  <c r="E176" i="5"/>
  <c r="D1180" i="1" s="1"/>
  <c r="D1181" i="1"/>
  <c r="F406" i="4"/>
  <c r="C401" i="1"/>
  <c r="F308" i="4"/>
  <c r="D417" i="4"/>
  <c r="C303" i="1"/>
  <c r="F354" i="4"/>
  <c r="C349" i="1"/>
  <c r="F230" i="4"/>
  <c r="C226" i="1"/>
  <c r="H27" i="3"/>
  <c r="F35" i="6"/>
  <c r="C1431" i="1"/>
  <c r="F12" i="5"/>
  <c r="D7" i="5"/>
  <c r="C1017" i="1"/>
  <c r="H1629" i="1"/>
  <c r="G1629" i="1"/>
  <c r="F584" i="4"/>
  <c r="C578" i="1"/>
  <c r="I17" i="3"/>
  <c r="E299" i="4"/>
  <c r="D148" i="1"/>
  <c r="D529" i="1"/>
  <c r="I1548" i="1"/>
  <c r="G1241" i="1"/>
  <c r="H1241" i="1"/>
  <c r="G227" i="1"/>
  <c r="H227" i="1"/>
  <c r="F466" i="4"/>
  <c r="C460" i="1"/>
  <c r="E430" i="4"/>
  <c r="E640" i="4" s="1"/>
  <c r="D634" i="1" s="1"/>
  <c r="G1577" i="1"/>
  <c r="H1577" i="1"/>
  <c r="I1546" i="1"/>
  <c r="G565" i="1"/>
  <c r="H565" i="1"/>
  <c r="E346" i="9" l="1"/>
  <c r="B347" i="9"/>
  <c r="D299" i="4"/>
  <c r="F152" i="4"/>
  <c r="H17" i="3"/>
  <c r="C148" i="1"/>
  <c r="D418" i="4"/>
  <c r="F360" i="4"/>
  <c r="C355" i="1"/>
  <c r="G349" i="1"/>
  <c r="H349" i="1"/>
  <c r="G1401" i="1"/>
  <c r="H1401" i="1"/>
  <c r="D300" i="4"/>
  <c r="F6" i="4"/>
  <c r="H16" i="3"/>
  <c r="D422" i="4"/>
  <c r="C2" i="1"/>
  <c r="F535" i="4"/>
  <c r="D640" i="4"/>
  <c r="C529" i="1"/>
  <c r="E643" i="4"/>
  <c r="D417" i="1"/>
  <c r="G217" i="1"/>
  <c r="H217" i="1"/>
  <c r="G641" i="1"/>
  <c r="H641" i="1"/>
  <c r="F176" i="5"/>
  <c r="C1180" i="1"/>
  <c r="G1431" i="1"/>
  <c r="H1431" i="1"/>
  <c r="B24" i="9"/>
  <c r="G45" i="1"/>
  <c r="H45" i="1"/>
  <c r="G269" i="1"/>
  <c r="H269" i="1"/>
  <c r="H30" i="3"/>
  <c r="F141" i="6"/>
  <c r="C1537" i="1"/>
  <c r="G591" i="1"/>
  <c r="H591" i="1"/>
  <c r="G1181" i="1"/>
  <c r="H1181" i="1"/>
  <c r="G460" i="1"/>
  <c r="H460" i="1"/>
  <c r="G578" i="1"/>
  <c r="H578" i="1"/>
  <c r="G1017" i="1"/>
  <c r="H1017" i="1"/>
  <c r="G1223" i="1"/>
  <c r="H1223" i="1"/>
  <c r="G473" i="1"/>
  <c r="H473" i="1"/>
  <c r="F7" i="5"/>
  <c r="H21" i="3"/>
  <c r="D6" i="5"/>
  <c r="C1012" i="1"/>
  <c r="G401" i="1"/>
  <c r="H401" i="1"/>
  <c r="G1075" i="1"/>
  <c r="H1075" i="1"/>
  <c r="G425" i="1"/>
  <c r="H425" i="1"/>
  <c r="G1621" i="1"/>
  <c r="H1621" i="1"/>
  <c r="C1622" i="1"/>
  <c r="I39" i="3"/>
  <c r="G342" i="9"/>
  <c r="E342" i="9" s="1"/>
  <c r="G102" i="1"/>
  <c r="H102" i="1"/>
  <c r="G1485" i="1"/>
  <c r="H1485" i="1"/>
  <c r="G1259" i="1"/>
  <c r="H1259" i="1"/>
  <c r="G516" i="1"/>
  <c r="H516" i="1"/>
  <c r="G316" i="1"/>
  <c r="H316" i="1"/>
  <c r="E639" i="4"/>
  <c r="D633" i="1" s="1"/>
  <c r="D424" i="1"/>
  <c r="F417" i="4"/>
  <c r="C412" i="1"/>
  <c r="G39" i="1"/>
  <c r="H39" i="1"/>
  <c r="E301" i="4"/>
  <c r="D297" i="1" s="1"/>
  <c r="E423" i="4"/>
  <c r="D295" i="1"/>
  <c r="G226" i="1"/>
  <c r="H226" i="1"/>
  <c r="G303" i="1"/>
  <c r="H303" i="1"/>
  <c r="G1255" i="1"/>
  <c r="H1255" i="1"/>
  <c r="H22" i="3"/>
  <c r="F69" i="5"/>
  <c r="C1074" i="1"/>
  <c r="G1571" i="1"/>
  <c r="H1571" i="1"/>
  <c r="D639" i="4"/>
  <c r="F430" i="4"/>
  <c r="C424" i="1"/>
  <c r="G485" i="1"/>
  <c r="H485" i="1"/>
  <c r="G1093" i="1"/>
  <c r="H1093" i="1"/>
  <c r="G160" i="1"/>
  <c r="H160" i="1"/>
  <c r="G530" i="1"/>
  <c r="H530" i="1"/>
  <c r="E300" i="4"/>
  <c r="D296" i="1" s="1"/>
  <c r="G368" i="1"/>
  <c r="H368" i="1"/>
  <c r="H299" i="9"/>
  <c r="G198" i="1"/>
  <c r="H198" i="1"/>
  <c r="F639" i="4" l="1"/>
  <c r="C633" i="1"/>
  <c r="G306" i="9"/>
  <c r="E306" i="9" s="1"/>
  <c r="B306" i="9" s="1"/>
  <c r="G299" i="9"/>
  <c r="E299" i="9" s="1"/>
  <c r="F6" i="5"/>
  <c r="C1011" i="1"/>
  <c r="G2" i="1"/>
  <c r="H2" i="1"/>
  <c r="G1537" i="1"/>
  <c r="H1537" i="1"/>
  <c r="G529" i="1"/>
  <c r="H529" i="1"/>
  <c r="F422" i="4"/>
  <c r="D643" i="4"/>
  <c r="C417" i="1"/>
  <c r="F418" i="4"/>
  <c r="C413" i="1"/>
  <c r="D301" i="4"/>
  <c r="F299" i="4"/>
  <c r="D423" i="4"/>
  <c r="C295" i="1"/>
  <c r="G1180" i="1"/>
  <c r="H1180" i="1"/>
  <c r="D637" i="1"/>
  <c r="F300" i="4"/>
  <c r="C296" i="1"/>
  <c r="E425" i="4"/>
  <c r="D420" i="1" s="1"/>
  <c r="E644" i="4"/>
  <c r="D418" i="1"/>
  <c r="H20" i="9"/>
  <c r="G412" i="1"/>
  <c r="H412" i="1"/>
  <c r="G1622" i="1"/>
  <c r="H1622" i="1"/>
  <c r="G424" i="1"/>
  <c r="H424" i="1"/>
  <c r="H11" i="3"/>
  <c r="F640" i="4"/>
  <c r="C634" i="1"/>
  <c r="G148" i="1"/>
  <c r="H148" i="1"/>
  <c r="G1074" i="1"/>
  <c r="H1074" i="1"/>
  <c r="E341" i="9"/>
  <c r="B342" i="9"/>
  <c r="G1012" i="1"/>
  <c r="H1012" i="1"/>
  <c r="E424" i="4"/>
  <c r="D419" i="1" s="1"/>
  <c r="H9" i="3"/>
  <c r="G355" i="1"/>
  <c r="H355" i="1"/>
  <c r="E646" i="4" l="1"/>
  <c r="D638" i="1"/>
  <c r="G295" i="1"/>
  <c r="H295" i="1"/>
  <c r="G413" i="1"/>
  <c r="H413" i="1"/>
  <c r="G634" i="1"/>
  <c r="H634" i="1"/>
  <c r="E645" i="4"/>
  <c r="D425" i="4"/>
  <c r="F423" i="4"/>
  <c r="D644" i="4"/>
  <c r="C418" i="1"/>
  <c r="G20" i="9"/>
  <c r="E20" i="9" s="1"/>
  <c r="B20" i="9" s="1"/>
  <c r="D424" i="4"/>
  <c r="H8" i="3"/>
  <c r="G1011" i="1"/>
  <c r="H1011" i="1"/>
  <c r="G633" i="1"/>
  <c r="H633" i="1"/>
  <c r="G296" i="1"/>
  <c r="H296" i="1"/>
  <c r="G417" i="1"/>
  <c r="H417" i="1"/>
  <c r="K3" i="9"/>
  <c r="I9" i="3"/>
  <c r="I11" i="3"/>
  <c r="N3" i="9"/>
  <c r="F301" i="4"/>
  <c r="C297" i="1"/>
  <c r="F643" i="4"/>
  <c r="C637" i="1"/>
  <c r="B299" i="9"/>
  <c r="F424" i="4" l="1"/>
  <c r="C419" i="1"/>
  <c r="M3" i="9"/>
  <c r="D646" i="4"/>
  <c r="F644" i="4"/>
  <c r="C638" i="1"/>
  <c r="F425" i="4"/>
  <c r="C420" i="1"/>
  <c r="D645" i="4"/>
  <c r="G297" i="1"/>
  <c r="H297" i="1"/>
  <c r="G637" i="1"/>
  <c r="H637" i="1"/>
  <c r="G418" i="1"/>
  <c r="H418" i="1"/>
  <c r="E649" i="4"/>
  <c r="D639" i="1"/>
  <c r="E650" i="4"/>
  <c r="D640" i="1"/>
  <c r="G334" i="9" l="1"/>
  <c r="H334" i="9"/>
  <c r="I19" i="3"/>
  <c r="D644" i="1"/>
  <c r="G638" i="1"/>
  <c r="H638" i="1"/>
  <c r="I18" i="3"/>
  <c r="D643" i="1"/>
  <c r="D649" i="4"/>
  <c r="F645" i="4"/>
  <c r="C639" i="1"/>
  <c r="G297" i="9"/>
  <c r="E297" i="9" s="1"/>
  <c r="B297" i="9" s="1"/>
  <c r="G419" i="1"/>
  <c r="H419" i="1"/>
  <c r="G420" i="1"/>
  <c r="H420" i="1"/>
  <c r="D650" i="4"/>
  <c r="F646" i="4"/>
  <c r="C640" i="1"/>
  <c r="G640" i="1" l="1"/>
  <c r="H640" i="1"/>
  <c r="G639" i="1"/>
  <c r="H639" i="1"/>
  <c r="H7" i="3"/>
  <c r="H19" i="3"/>
  <c r="F650" i="4"/>
  <c r="C644" i="1"/>
  <c r="H18" i="3"/>
  <c r="F649" i="4"/>
  <c r="C643" i="1"/>
  <c r="E334" i="9"/>
  <c r="B334" i="9" l="1"/>
  <c r="E298" i="9"/>
  <c r="I8" i="3" s="1"/>
  <c r="G644" i="1"/>
  <c r="H644" i="1"/>
  <c r="G643" i="1"/>
  <c r="H643" i="1"/>
  <c r="J3" i="9"/>
  <c r="L293" i="9" l="1"/>
  <c r="F293" i="9" s="1"/>
  <c r="H295" i="9"/>
  <c r="G295" i="9"/>
  <c r="E295" i="9" s="1"/>
  <c r="H18" i="9"/>
  <c r="G18" i="9"/>
  <c r="I11" i="9"/>
  <c r="H15" i="9"/>
  <c r="J10" i="9"/>
  <c r="I7" i="9"/>
  <c r="J13" i="9"/>
  <c r="K9" i="9"/>
  <c r="J6" i="9"/>
  <c r="K5" i="9"/>
  <c r="I8" i="9"/>
  <c r="K13" i="9"/>
  <c r="G15" i="9"/>
  <c r="E15" i="9" s="1"/>
  <c r="G22" i="9"/>
  <c r="M16" i="9"/>
  <c r="J8" i="9"/>
  <c r="L16" i="9"/>
  <c r="F16" i="9" s="1"/>
  <c r="K8" i="9"/>
  <c r="J7" i="9"/>
  <c r="I12" i="9"/>
  <c r="M15" i="9"/>
  <c r="K7" i="9"/>
  <c r="J12" i="9"/>
  <c r="G17" i="9"/>
  <c r="K10" i="9"/>
  <c r="H22" i="9"/>
  <c r="I17" i="9"/>
  <c r="G21" i="9"/>
  <c r="L15" i="9"/>
  <c r="F15" i="9" s="1"/>
  <c r="F14" i="9" s="1"/>
  <c r="I9" i="9"/>
  <c r="J9" i="9"/>
  <c r="K12" i="9"/>
  <c r="I6" i="9"/>
  <c r="E6" i="9" s="1"/>
  <c r="B6" i="9" s="1"/>
  <c r="K6" i="9"/>
  <c r="J11" i="9"/>
  <c r="J17" i="9"/>
  <c r="H21" i="9"/>
  <c r="G16" i="9"/>
  <c r="I5" i="9"/>
  <c r="K11" i="9"/>
  <c r="I13" i="9"/>
  <c r="E13" i="9" s="1"/>
  <c r="B13" i="9" s="1"/>
  <c r="J5" i="9"/>
  <c r="H16" i="9"/>
  <c r="H17" i="9"/>
  <c r="B15" i="9" l="1"/>
  <c r="E10" i="9"/>
  <c r="B10" i="9" s="1"/>
  <c r="E21" i="9"/>
  <c r="B21" i="9" s="1"/>
  <c r="E17" i="9"/>
  <c r="B17" i="9" s="1"/>
  <c r="E12" i="9"/>
  <c r="B12" i="9" s="1"/>
  <c r="B295" i="9"/>
  <c r="E23" i="9"/>
  <c r="I7" i="3" s="1"/>
  <c r="E5" i="9"/>
  <c r="E8" i="9"/>
  <c r="B8" i="9" s="1"/>
  <c r="E11" i="9"/>
  <c r="B11" i="9" s="1"/>
  <c r="E16" i="9"/>
  <c r="B16" i="9" s="1"/>
  <c r="E9" i="9"/>
  <c r="B9" i="9" s="1"/>
  <c r="E22" i="9"/>
  <c r="B22" i="9" s="1"/>
  <c r="E7" i="9"/>
  <c r="B7" i="9" s="1"/>
  <c r="E18" i="9"/>
  <c r="B18" i="9" s="1"/>
  <c r="B293" i="9"/>
  <c r="F23" i="9"/>
  <c r="F3" i="9" s="1"/>
  <c r="E4" i="9" l="1"/>
  <c r="B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<sst xmlns="http://schemas.openxmlformats.org/spreadsheetml/2006/main" count="4719" uniqueCount="3650">
  <si>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</si>
  <si>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</si>
  <si>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</si>
  <si>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</si>
  <si>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</si>
  <si>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</si>
  <si>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</si>
  <si>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</si>
  <si>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</si>
  <si>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</si>
  <si>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</si>
  <si>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</si>
  <si>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</si>
  <si>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</si>
  <si>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</si>
  <si>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</si>
  <si>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</si>
  <si>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</si>
  <si>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</si>
  <si>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</si>
  <si>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</si>
  <si>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</si>
  <si>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</si>
  <si>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</si>
  <si>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</si>
  <si>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</si>
  <si>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</si>
  <si>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</si>
  <si>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</si>
  <si>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</si>
  <si>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</si>
  <si>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GORJANI</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</si>
  <si>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</si>
  <si>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</si>
  <si>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</si>
  <si>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</si>
  <si>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</si>
  <si>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</si>
  <si>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</si>
  <si>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</si>
  <si>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</si>
  <si>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</si>
  <si>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</si>
  <si>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</si>
  <si>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</si>
  <si>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</si>
  <si>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</si>
  <si>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</si>
  <si>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</si>
  <si>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</si>
  <si>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</si>
  <si>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</si>
  <si>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</si>
  <si>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</si>
  <si>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</si>
  <si>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</si>
  <si>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35907 - OPĆINA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</si>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</sst>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656706.7699999999</v>
      </c>
      <c r="D2" s="6">
        <f>'PR-RAS'!E6</f>
        <v>613245.87</v>
      </c>
      <c r="E2" s="6">
        <v>0</v>
      </c>
      <c r="F2" s="6">
        <v>0</v>
      </c>
      <c r="G2" s="7">
        <f t="shared" ref="G2:G274" si="0">(B2/1000)*(C2*1+D2*2)</f>
        <v>1883.1985099999997</v>
      </c>
      <c r="H2" s="7">
        <f t="shared" ref="H2:H274" si="1">ABS(C2-ROUND(C2,0))+ABS(D2-ROUND(D2,0))</f>
        <v>0.36000000010244548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85816.689999999988</v>
      </c>
      <c r="D3" s="1">
        <f>'PR-RAS'!E7</f>
        <v>100518.47</v>
      </c>
      <c r="E3" s="1">
        <v>0</v>
      </c>
      <c r="F3" s="1">
        <v>0</v>
      </c>
      <c r="G3" s="2">
        <f t="shared" si="0"/>
        <v>573.70726000000002</v>
      </c>
      <c r="H3" s="2">
        <f t="shared" si="1"/>
        <v>0.78000000001338776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78694.81</v>
      </c>
      <c r="D4" s="1">
        <f>'PR-RAS'!E8</f>
        <v>93152.34</v>
      </c>
      <c r="E4" s="1">
        <v>0</v>
      </c>
      <c r="F4" s="1">
        <v>0</v>
      </c>
      <c r="G4" s="2">
        <f t="shared" si="0"/>
        <v>794.99847</v>
      </c>
      <c r="H4" s="2">
        <f t="shared" si="1"/>
        <v>0.52999999999883585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117505.02</v>
      </c>
      <c r="D5" s="1">
        <f>'PR-RAS'!E9</f>
        <v>93152.34</v>
      </c>
      <c r="E5" s="1">
        <v>0</v>
      </c>
      <c r="F5" s="1">
        <v>0</v>
      </c>
      <c r="G5" s="2">
        <f t="shared" si="0"/>
        <v>1215.2388000000001</v>
      </c>
      <c r="H5" s="2">
        <f t="shared" si="1"/>
        <v>0.36000000000058208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6308.11</v>
      </c>
      <c r="D9" s="1">
        <f>'PR-RAS'!E13</f>
        <v>0</v>
      </c>
      <c r="E9" s="1">
        <v>0</v>
      </c>
      <c r="F9" s="1">
        <v>0</v>
      </c>
      <c r="G9" s="2">
        <f t="shared" si="0"/>
        <v>50.464880000000001</v>
      </c>
      <c r="H9" s="2">
        <f t="shared" si="1"/>
        <v>0.10999999999967258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45118.32</v>
      </c>
      <c r="D11" s="1">
        <f>'PR-RAS'!E15</f>
        <v>0</v>
      </c>
      <c r="E11" s="1">
        <v>0</v>
      </c>
      <c r="F11" s="1">
        <v>0</v>
      </c>
      <c r="G11" s="2">
        <f t="shared" si="0"/>
        <v>451.1832</v>
      </c>
      <c r="H11" s="2">
        <f t="shared" si="1"/>
        <v>0.31999999999970896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5476.23</v>
      </c>
      <c r="D19" s="1">
        <f>'PR-RAS'!E23</f>
        <v>5776.91</v>
      </c>
      <c r="E19" s="1">
        <v>0</v>
      </c>
      <c r="F19" s="1">
        <v>0</v>
      </c>
      <c r="G19" s="2">
        <f t="shared" si="0"/>
        <v>306.54089999999997</v>
      </c>
      <c r="H19" s="2">
        <f t="shared" si="1"/>
        <v>0.31999999999970896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5476.23</v>
      </c>
      <c r="D23" s="1">
        <f>'PR-RAS'!E27</f>
        <v>5776.91</v>
      </c>
      <c r="E23" s="1">
        <v>0</v>
      </c>
      <c r="F23" s="1">
        <v>0</v>
      </c>
      <c r="G23" s="2">
        <f t="shared" si="0"/>
        <v>374.66109999999998</v>
      </c>
      <c r="H23" s="2">
        <f t="shared" si="1"/>
        <v>0.31999999999970896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1645.65</v>
      </c>
      <c r="D25" s="1">
        <f>'PR-RAS'!E29</f>
        <v>1589.22</v>
      </c>
      <c r="E25" s="1">
        <v>0</v>
      </c>
      <c r="F25" s="1">
        <v>0</v>
      </c>
      <c r="G25" s="2">
        <f t="shared" si="0"/>
        <v>115.77816</v>
      </c>
      <c r="H25" s="2">
        <f t="shared" si="1"/>
        <v>0.56999999999993634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1645.65</v>
      </c>
      <c r="D27" s="1">
        <f>'PR-RAS'!E31</f>
        <v>1589.22</v>
      </c>
      <c r="E27" s="1">
        <v>0</v>
      </c>
      <c r="F27" s="1">
        <v>0</v>
      </c>
      <c r="G27" s="2">
        <f t="shared" si="0"/>
        <v>125.42634</v>
      </c>
      <c r="H27" s="2">
        <f t="shared" si="1"/>
        <v>0.56999999999993634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449958.33999999997</v>
      </c>
      <c r="D45" s="1">
        <f>'PR-RAS'!E49</f>
        <v>339180.76</v>
      </c>
      <c r="E45" s="1">
        <v>0</v>
      </c>
      <c r="F45" s="1">
        <v>0</v>
      </c>
      <c r="G45" s="2">
        <f t="shared" si="0"/>
        <v>49646.07383999999</v>
      </c>
      <c r="H45" s="2">
        <f t="shared" si="1"/>
        <v>0.57999999995809048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225558.34</v>
      </c>
      <c r="D54" s="1">
        <f>'PR-RAS'!E58</f>
        <v>239892.06</v>
      </c>
      <c r="E54" s="1">
        <v>0</v>
      </c>
      <c r="F54" s="1">
        <v>0</v>
      </c>
      <c r="G54" s="2">
        <f t="shared" si="0"/>
        <v>37383.150379999999</v>
      </c>
      <c r="H54" s="2">
        <f t="shared" si="1"/>
        <v>0.39999999999417923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200558.34</v>
      </c>
      <c r="D55" s="1">
        <f>'PR-RAS'!E59</f>
        <v>214892.06</v>
      </c>
      <c r="E55" s="1">
        <v>0</v>
      </c>
      <c r="F55" s="1">
        <v>0</v>
      </c>
      <c r="G55" s="2">
        <f t="shared" si="0"/>
        <v>34038.492839999999</v>
      </c>
      <c r="H55" s="2">
        <f t="shared" si="1"/>
        <v>0.39999999999417923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25000</v>
      </c>
      <c r="D56" s="1">
        <f>'PR-RAS'!E60</f>
        <v>25000</v>
      </c>
      <c r="E56" s="1">
        <v>0</v>
      </c>
      <c r="F56" s="1">
        <v>0</v>
      </c>
      <c r="G56" s="2">
        <f t="shared" si="0"/>
        <v>4125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224400</v>
      </c>
      <c r="D70" s="1">
        <f>'PR-RAS'!E74</f>
        <v>99288.700000000012</v>
      </c>
      <c r="E70" s="1">
        <v>0</v>
      </c>
      <c r="F70" s="1">
        <v>0</v>
      </c>
      <c r="G70" s="2">
        <f t="shared" si="0"/>
        <v>29185.440600000005</v>
      </c>
      <c r="H70" s="2">
        <f t="shared" si="1"/>
        <v>0.29999999998835847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224400</v>
      </c>
      <c r="D71" s="1">
        <f>'PR-RAS'!E75</f>
        <v>97250.46</v>
      </c>
      <c r="E71" s="1">
        <v>0</v>
      </c>
      <c r="F71" s="1">
        <v>0</v>
      </c>
      <c r="G71" s="2">
        <f t="shared" si="0"/>
        <v>29323.064400000007</v>
      </c>
      <c r="H71" s="2">
        <f t="shared" si="1"/>
        <v>0.46000000000640284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2038.24</v>
      </c>
      <c r="E72" s="1">
        <v>0</v>
      </c>
      <c r="F72" s="1">
        <v>0</v>
      </c>
      <c r="G72" s="2">
        <f t="shared" si="0"/>
        <v>289.43007999999998</v>
      </c>
      <c r="H72" s="2">
        <f t="shared" si="1"/>
        <v>0.24000000000000909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65200.77</v>
      </c>
      <c r="D78" s="1">
        <f>'PR-RAS'!E82</f>
        <v>68524.86</v>
      </c>
      <c r="E78" s="1">
        <v>0</v>
      </c>
      <c r="F78" s="1">
        <v>0</v>
      </c>
      <c r="G78" s="2">
        <f t="shared" si="0"/>
        <v>15573.287729999998</v>
      </c>
      <c r="H78" s="2">
        <f t="shared" si="1"/>
        <v>0.37000000000261934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0.89</v>
      </c>
      <c r="D79" s="1">
        <f>'PR-RAS'!E83</f>
        <v>0.91</v>
      </c>
      <c r="E79" s="1">
        <v>0</v>
      </c>
      <c r="F79" s="1">
        <v>0</v>
      </c>
      <c r="G79" s="2">
        <f t="shared" si="0"/>
        <v>0.21137999999999998</v>
      </c>
      <c r="H79" s="2">
        <f t="shared" si="1"/>
        <v>0.19999999999999996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0.89</v>
      </c>
      <c r="D81" s="1">
        <f>'PR-RAS'!E85</f>
        <v>0.91</v>
      </c>
      <c r="E81" s="1">
        <v>0</v>
      </c>
      <c r="F81" s="1">
        <v>0</v>
      </c>
      <c r="G81" s="2">
        <f t="shared" si="0"/>
        <v>0.21679999999999999</v>
      </c>
      <c r="H81" s="2">
        <f t="shared" si="1"/>
        <v>0.19999999999999996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65199.88</v>
      </c>
      <c r="D87" s="1">
        <f>'PR-RAS'!E91</f>
        <v>68523.95</v>
      </c>
      <c r="E87" s="1">
        <v>0</v>
      </c>
      <c r="F87" s="1">
        <v>0</v>
      </c>
      <c r="G87" s="2">
        <f t="shared" si="0"/>
        <v>17393.309079999999</v>
      </c>
      <c r="H87" s="2">
        <f t="shared" si="1"/>
        <v>0.17000000000552973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6385.95</v>
      </c>
      <c r="D88" s="1">
        <f>'PR-RAS'!E92</f>
        <v>265.45</v>
      </c>
      <c r="E88" s="1">
        <v>0</v>
      </c>
      <c r="F88" s="1">
        <v>0</v>
      </c>
      <c r="G88" s="2">
        <f t="shared" si="0"/>
        <v>601.76594999999986</v>
      </c>
      <c r="H88" s="2">
        <f t="shared" si="1"/>
        <v>0.50000000000017053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53576.29</v>
      </c>
      <c r="D89" s="1">
        <f>'PR-RAS'!E93</f>
        <v>58685.5</v>
      </c>
      <c r="E89" s="1">
        <v>0</v>
      </c>
      <c r="F89" s="1">
        <v>0</v>
      </c>
      <c r="G89" s="2">
        <f t="shared" si="0"/>
        <v>15043.36152</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5165.17</v>
      </c>
      <c r="D90" s="1">
        <f>'PR-RAS'!E94</f>
        <v>9573</v>
      </c>
      <c r="E90" s="1">
        <v>0</v>
      </c>
      <c r="F90" s="1">
        <v>0</v>
      </c>
      <c r="G90" s="2">
        <f t="shared" si="0"/>
        <v>2163.6941299999999</v>
      </c>
      <c r="H90" s="2">
        <f t="shared" si="1"/>
        <v>0.17000000000007276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72.47</v>
      </c>
      <c r="D93" s="1">
        <f>'PR-RAS'!E97</f>
        <v>0</v>
      </c>
      <c r="E93" s="1">
        <v>0</v>
      </c>
      <c r="F93" s="1">
        <v>0</v>
      </c>
      <c r="G93" s="2">
        <f t="shared" si="0"/>
        <v>6.6672399999999996</v>
      </c>
      <c r="H93" s="2">
        <f t="shared" si="1"/>
        <v>0.46999999999999886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52201.88</v>
      </c>
      <c r="D102" s="1">
        <f>'PR-RAS'!E106</f>
        <v>100147.35999999999</v>
      </c>
      <c r="E102" s="1">
        <v>0</v>
      </c>
      <c r="F102" s="1">
        <v>0</v>
      </c>
      <c r="G102" s="2">
        <f t="shared" si="0"/>
        <v>25502.156599999998</v>
      </c>
      <c r="H102" s="2">
        <f t="shared" si="1"/>
        <v>0.47999999998864951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51783.78</v>
      </c>
      <c r="D108" s="1">
        <f>'PR-RAS'!E112</f>
        <v>100073.76999999999</v>
      </c>
      <c r="E108" s="1">
        <v>0</v>
      </c>
      <c r="F108" s="1">
        <v>0</v>
      </c>
      <c r="G108" s="2">
        <f t="shared" si="0"/>
        <v>26956.651239999996</v>
      </c>
      <c r="H108" s="2">
        <f t="shared" si="1"/>
        <v>0.45000000001164153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94.13</v>
      </c>
      <c r="D110" s="1">
        <f>'PR-RAS'!E114</f>
        <v>0</v>
      </c>
      <c r="E110" s="1">
        <v>0</v>
      </c>
      <c r="F110" s="1">
        <v>0</v>
      </c>
      <c r="G110" s="2">
        <f t="shared" si="0"/>
        <v>10.260169999999999</v>
      </c>
      <c r="H110" s="2">
        <f t="shared" si="1"/>
        <v>0.12999999999999545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4473.41</v>
      </c>
      <c r="D111" s="1">
        <f>'PR-RAS'!E115</f>
        <v>56400.5</v>
      </c>
      <c r="E111" s="1">
        <v>0</v>
      </c>
      <c r="F111" s="1">
        <v>0</v>
      </c>
      <c r="G111" s="2">
        <f t="shared" si="0"/>
        <v>12900.185100000001</v>
      </c>
      <c r="H111" s="2">
        <f t="shared" si="1"/>
        <v>0.90999999999985448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47216.24</v>
      </c>
      <c r="D113" s="1">
        <f>'PR-RAS'!E117</f>
        <v>43673.27</v>
      </c>
      <c r="E113" s="1">
        <v>0</v>
      </c>
      <c r="F113" s="1">
        <v>0</v>
      </c>
      <c r="G113" s="2">
        <f t="shared" si="0"/>
        <v>15071.031360000001</v>
      </c>
      <c r="H113" s="2">
        <f t="shared" si="1"/>
        <v>0.50999999999476131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418.1</v>
      </c>
      <c r="D116" s="1">
        <f>'PR-RAS'!E120</f>
        <v>73.59</v>
      </c>
      <c r="E116" s="1">
        <v>0</v>
      </c>
      <c r="F116" s="1">
        <v>0</v>
      </c>
      <c r="G116" s="2">
        <f t="shared" si="0"/>
        <v>65.007199999999997</v>
      </c>
      <c r="H116" s="2">
        <f t="shared" si="1"/>
        <v>0.51000000000001933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418.1</v>
      </c>
      <c r="D118" s="1">
        <f>'PR-RAS'!E122</f>
        <v>73.59</v>
      </c>
      <c r="E118" s="1">
        <v>0</v>
      </c>
      <c r="F118" s="1">
        <v>0</v>
      </c>
      <c r="G118" s="2">
        <f t="shared" si="0"/>
        <v>66.13776</v>
      </c>
      <c r="H118" s="2">
        <f t="shared" si="1"/>
        <v>0.51000000000001933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3529.09</v>
      </c>
      <c r="D136" s="1">
        <f>'PR-RAS'!E140</f>
        <v>4874.42</v>
      </c>
      <c r="E136" s="1">
        <v>0</v>
      </c>
      <c r="F136" s="1">
        <v>0</v>
      </c>
      <c r="G136" s="2">
        <f t="shared" si="0"/>
        <v>1792.5205500000002</v>
      </c>
      <c r="H136" s="2">
        <f t="shared" si="1"/>
        <v>0.51000000000021828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3529.09</v>
      </c>
      <c r="D147" s="1">
        <f>'PR-RAS'!E151</f>
        <v>4874.42</v>
      </c>
      <c r="E147" s="1">
        <v>0</v>
      </c>
      <c r="F147" s="1">
        <v>0</v>
      </c>
      <c r="G147" s="2">
        <f t="shared" si="0"/>
        <v>1938.5777799999998</v>
      </c>
      <c r="H147" s="2">
        <f t="shared" si="1"/>
        <v>0.51000000000021828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431963.34000000008</v>
      </c>
      <c r="D148" s="1">
        <f>'PR-RAS'!E152</f>
        <v>725705.07</v>
      </c>
      <c r="E148" s="1">
        <v>0</v>
      </c>
      <c r="F148" s="1">
        <v>0</v>
      </c>
      <c r="G148" s="2">
        <f t="shared" si="0"/>
        <v>276855.90155999997</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262036.93000000002</v>
      </c>
      <c r="D149" s="1">
        <f>'PR-RAS'!E153</f>
        <v>339067.36</v>
      </c>
      <c r="E149" s="1">
        <v>0</v>
      </c>
      <c r="F149" s="1">
        <v>0</v>
      </c>
      <c r="G149" s="2">
        <f t="shared" si="0"/>
        <v>139145.40419999999</v>
      </c>
      <c r="H149" s="2">
        <f t="shared" si="1"/>
        <v>0.42999999996391125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218574.14</v>
      </c>
      <c r="D150" s="1">
        <f>'PR-RAS'!E154</f>
        <v>286029.93</v>
      </c>
      <c r="E150" s="1">
        <v>0</v>
      </c>
      <c r="F150" s="1">
        <v>0</v>
      </c>
      <c r="G150" s="2">
        <f t="shared" si="0"/>
        <v>117804.466</v>
      </c>
      <c r="H150" s="2">
        <f t="shared" si="1"/>
        <v>0.21000000002095476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218574.14</v>
      </c>
      <c r="D151" s="1">
        <f>'PR-RAS'!E155</f>
        <v>286029.93</v>
      </c>
      <c r="E151" s="1">
        <v>0</v>
      </c>
      <c r="F151" s="1">
        <v>0</v>
      </c>
      <c r="G151" s="2">
        <f t="shared" si="0"/>
        <v>118595.09999999999</v>
      </c>
      <c r="H151" s="2">
        <f t="shared" si="1"/>
        <v>0.21000000002095476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7398</v>
      </c>
      <c r="D155" s="1">
        <f>'PR-RAS'!E159</f>
        <v>5832.26</v>
      </c>
      <c r="E155" s="1">
        <v>0</v>
      </c>
      <c r="F155" s="1">
        <v>0</v>
      </c>
      <c r="G155" s="2">
        <f t="shared" si="0"/>
        <v>2935.62808</v>
      </c>
      <c r="H155" s="2">
        <f t="shared" si="1"/>
        <v>0.26000000000021828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36064.79</v>
      </c>
      <c r="D156" s="1">
        <f>'PR-RAS'!E160</f>
        <v>47205.17</v>
      </c>
      <c r="E156" s="1">
        <v>0</v>
      </c>
      <c r="F156" s="1">
        <v>0</v>
      </c>
      <c r="G156" s="2">
        <f t="shared" si="0"/>
        <v>20223.64515</v>
      </c>
      <c r="H156" s="2">
        <f t="shared" si="1"/>
        <v>0.37999999999738066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36064.79</v>
      </c>
      <c r="D158" s="1">
        <f>'PR-RAS'!E162</f>
        <v>47205.17</v>
      </c>
      <c r="E158" s="1">
        <v>0</v>
      </c>
      <c r="F158" s="1">
        <v>0</v>
      </c>
      <c r="G158" s="2">
        <f t="shared" si="0"/>
        <v>20484.595410000002</v>
      </c>
      <c r="H158" s="2">
        <f t="shared" si="1"/>
        <v>0.37999999999738066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129964.74</v>
      </c>
      <c r="D160" s="1">
        <f>'PR-RAS'!E164</f>
        <v>312907.58</v>
      </c>
      <c r="E160" s="1">
        <v>0</v>
      </c>
      <c r="F160" s="1">
        <v>0</v>
      </c>
      <c r="G160" s="2">
        <f t="shared" si="0"/>
        <v>120169.00410000001</v>
      </c>
      <c r="H160" s="2">
        <f t="shared" si="1"/>
        <v>0.67999999997846317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5747.88</v>
      </c>
      <c r="D161" s="1">
        <f>'PR-RAS'!E165</f>
        <v>5296.2000000000007</v>
      </c>
      <c r="E161" s="1">
        <v>0</v>
      </c>
      <c r="F161" s="1">
        <v>0</v>
      </c>
      <c r="G161" s="2">
        <f t="shared" si="0"/>
        <v>2614.4448000000007</v>
      </c>
      <c r="H161" s="2">
        <f t="shared" si="1"/>
        <v>0.32000000000061846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v>
      </c>
      <c r="D162" s="1">
        <f>'PR-RAS'!E166</f>
        <v>875.19</v>
      </c>
      <c r="E162" s="1">
        <v>0</v>
      </c>
      <c r="F162" s="1">
        <v>0</v>
      </c>
      <c r="G162" s="2">
        <f t="shared" si="0"/>
        <v>327.85718000000003</v>
      </c>
      <c r="H162" s="2">
        <f t="shared" si="1"/>
        <v>0.19000000000005457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4154.88</v>
      </c>
      <c r="D163" s="1">
        <f>'PR-RAS'!E167</f>
        <v>3262.01</v>
      </c>
      <c r="E163" s="1">
        <v>0</v>
      </c>
      <c r="F163" s="1">
        <v>0</v>
      </c>
      <c r="G163" s="2">
        <f t="shared" si="0"/>
        <v>1729.9818000000002</v>
      </c>
      <c r="H163" s="2">
        <f t="shared" si="1"/>
        <v>0.13000000000010914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1307</v>
      </c>
      <c r="D165" s="1">
        <f>'PR-RAS'!E169</f>
        <v>1159</v>
      </c>
      <c r="E165" s="1">
        <v>0</v>
      </c>
      <c r="F165" s="1">
        <v>0</v>
      </c>
      <c r="G165" s="2">
        <f t="shared" si="0"/>
        <v>594.5</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38110.79</v>
      </c>
      <c r="D166" s="1">
        <f>'PR-RAS'!E170</f>
        <v>37538.28</v>
      </c>
      <c r="E166" s="1">
        <v>0</v>
      </c>
      <c r="F166" s="1">
        <v>0</v>
      </c>
      <c r="G166" s="2">
        <f t="shared" si="0"/>
        <v>18675.912750000003</v>
      </c>
      <c r="H166" s="2">
        <f t="shared" si="1"/>
        <v>0.48999999999796273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7709.39</v>
      </c>
      <c r="D167" s="1">
        <f>'PR-RAS'!E171</f>
        <v>8596.8799999999992</v>
      </c>
      <c r="E167" s="1">
        <v>0</v>
      </c>
      <c r="F167" s="1">
        <v>0</v>
      </c>
      <c r="G167" s="2">
        <f t="shared" si="0"/>
        <v>4133.9228999999996</v>
      </c>
      <c r="H167" s="2">
        <f t="shared" si="1"/>
        <v>0.51000000000112777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8307.9599999999991</v>
      </c>
      <c r="D168" s="1">
        <f>'PR-RAS'!E172</f>
        <v>8455.08</v>
      </c>
      <c r="E168" s="1">
        <v>0</v>
      </c>
      <c r="F168" s="1">
        <v>0</v>
      </c>
      <c r="G168" s="2">
        <f t="shared" si="0"/>
        <v>4211.4260400000003</v>
      </c>
      <c r="H168" s="2">
        <f t="shared" si="1"/>
        <v>0.12000000000080036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17871.310000000001</v>
      </c>
      <c r="D169" s="1">
        <f>'PR-RAS'!E173</f>
        <v>19125.419999999998</v>
      </c>
      <c r="E169" s="1">
        <v>0</v>
      </c>
      <c r="F169" s="1">
        <v>0</v>
      </c>
      <c r="G169" s="2">
        <f t="shared" si="0"/>
        <v>9428.5211999999992</v>
      </c>
      <c r="H169" s="2">
        <f t="shared" si="1"/>
        <v>0.72999999999956344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1710.26</v>
      </c>
      <c r="D170" s="1">
        <f>'PR-RAS'!E174</f>
        <v>154.08000000000001</v>
      </c>
      <c r="E170" s="1">
        <v>0</v>
      </c>
      <c r="F170" s="1">
        <v>0</v>
      </c>
      <c r="G170" s="2">
        <f t="shared" si="0"/>
        <v>341.11298000000005</v>
      </c>
      <c r="H170" s="2">
        <f t="shared" si="1"/>
        <v>0.34000000000000341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2364.41</v>
      </c>
      <c r="D171" s="1">
        <f>'PR-RAS'!E175</f>
        <v>1123.07</v>
      </c>
      <c r="E171" s="1">
        <v>0</v>
      </c>
      <c r="F171" s="1">
        <v>0</v>
      </c>
      <c r="G171" s="2">
        <f t="shared" si="0"/>
        <v>783.79349999999988</v>
      </c>
      <c r="H171" s="2">
        <f t="shared" si="1"/>
        <v>0.47999999999979082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147.46</v>
      </c>
      <c r="D173" s="1">
        <f>'PR-RAS'!E177</f>
        <v>83.75</v>
      </c>
      <c r="E173" s="1">
        <v>0</v>
      </c>
      <c r="F173" s="1">
        <v>0</v>
      </c>
      <c r="G173" s="2">
        <f t="shared" si="0"/>
        <v>54.173120000000004</v>
      </c>
      <c r="H173" s="2">
        <f t="shared" si="1"/>
        <v>0.71000000000000796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70400.19</v>
      </c>
      <c r="D174" s="1">
        <f>'PR-RAS'!E178</f>
        <v>229519.83</v>
      </c>
      <c r="E174" s="1">
        <v>0</v>
      </c>
      <c r="F174" s="1">
        <v>0</v>
      </c>
      <c r="G174" s="2">
        <f t="shared" si="0"/>
        <v>91593.094049999985</v>
      </c>
      <c r="H174" s="2">
        <f t="shared" si="1"/>
        <v>0.36000000001513399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2427.1799999999998</v>
      </c>
      <c r="D175" s="1">
        <f>'PR-RAS'!E179</f>
        <v>2169.62</v>
      </c>
      <c r="E175" s="1">
        <v>0</v>
      </c>
      <c r="F175" s="1">
        <v>0</v>
      </c>
      <c r="G175" s="2">
        <f t="shared" si="0"/>
        <v>1177.35708</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15609.93</v>
      </c>
      <c r="D176" s="1">
        <f>'PR-RAS'!E180</f>
        <v>65501.97</v>
      </c>
      <c r="E176" s="1">
        <v>0</v>
      </c>
      <c r="F176" s="1">
        <v>0</v>
      </c>
      <c r="G176" s="2">
        <f t="shared" si="0"/>
        <v>25657.427249999997</v>
      </c>
      <c r="H176" s="2">
        <f t="shared" si="1"/>
        <v>9.9999999998544808E-2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5082.9399999999996</v>
      </c>
      <c r="D177" s="1">
        <f>'PR-RAS'!E181</f>
        <v>1565.95</v>
      </c>
      <c r="E177" s="1">
        <v>0</v>
      </c>
      <c r="F177" s="1">
        <v>0</v>
      </c>
      <c r="G177" s="2">
        <f t="shared" si="0"/>
        <v>1445.8118399999998</v>
      </c>
      <c r="H177" s="2">
        <f t="shared" si="1"/>
        <v>0.1100000000003547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9592.1299999999992</v>
      </c>
      <c r="D178" s="1">
        <f>'PR-RAS'!E182</f>
        <v>18913.73</v>
      </c>
      <c r="E178" s="1">
        <v>0</v>
      </c>
      <c r="F178" s="1">
        <v>0</v>
      </c>
      <c r="G178" s="2">
        <f t="shared" si="0"/>
        <v>8393.2674299999981</v>
      </c>
      <c r="H178" s="2">
        <f t="shared" si="1"/>
        <v>0.3999999999996362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2995.25</v>
      </c>
      <c r="D180" s="1">
        <f>'PR-RAS'!E184</f>
        <v>7580.01</v>
      </c>
      <c r="E180" s="1">
        <v>0</v>
      </c>
      <c r="F180" s="1">
        <v>0</v>
      </c>
      <c r="G180" s="2">
        <f t="shared" si="0"/>
        <v>3249.79333</v>
      </c>
      <c r="H180" s="2">
        <f t="shared" si="1"/>
        <v>0.26000000000021828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28000.19</v>
      </c>
      <c r="D181" s="1">
        <f>'PR-RAS'!E185</f>
        <v>122331.74</v>
      </c>
      <c r="E181" s="1">
        <v>0</v>
      </c>
      <c r="F181" s="1">
        <v>0</v>
      </c>
      <c r="G181" s="2">
        <f t="shared" si="0"/>
        <v>49079.460599999999</v>
      </c>
      <c r="H181" s="2">
        <f t="shared" si="1"/>
        <v>0.44999999999345164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4319.6000000000004</v>
      </c>
      <c r="D182" s="1">
        <f>'PR-RAS'!E186</f>
        <v>3533.75</v>
      </c>
      <c r="E182" s="1">
        <v>0</v>
      </c>
      <c r="F182" s="1">
        <v>0</v>
      </c>
      <c r="G182" s="2">
        <f t="shared" si="0"/>
        <v>2061.0650999999998</v>
      </c>
      <c r="H182" s="2">
        <f t="shared" si="1"/>
        <v>0.6499999999996362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2372.9699999999998</v>
      </c>
      <c r="D183" s="1">
        <f>'PR-RAS'!E187</f>
        <v>7923.06</v>
      </c>
      <c r="E183" s="1">
        <v>0</v>
      </c>
      <c r="F183" s="1">
        <v>0</v>
      </c>
      <c r="G183" s="2">
        <f t="shared" si="0"/>
        <v>3315.8743799999997</v>
      </c>
      <c r="H183" s="2">
        <f t="shared" si="1"/>
        <v>9.0000000000600267E-2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15705.88</v>
      </c>
      <c r="D190" s="1">
        <f>'PR-RAS'!E194</f>
        <v>40553.270000000004</v>
      </c>
      <c r="E190" s="1">
        <v>0</v>
      </c>
      <c r="F190" s="1">
        <v>0</v>
      </c>
      <c r="G190" s="2">
        <f t="shared" si="0"/>
        <v>18297.547380000004</v>
      </c>
      <c r="H190" s="2">
        <f t="shared" si="1"/>
        <v>0.39000000000487489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594.48</v>
      </c>
      <c r="D191" s="1">
        <f>'PR-RAS'!E195</f>
        <v>3971.59</v>
      </c>
      <c r="E191" s="1">
        <v>0</v>
      </c>
      <c r="F191" s="1">
        <v>0</v>
      </c>
      <c r="G191" s="2">
        <f t="shared" si="0"/>
        <v>1622.1554000000001</v>
      </c>
      <c r="H191" s="2">
        <f t="shared" si="1"/>
        <v>0.88999999999987267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1087.05</v>
      </c>
      <c r="D192" s="1">
        <f>'PR-RAS'!E196</f>
        <v>1193.95</v>
      </c>
      <c r="E192" s="1">
        <v>0</v>
      </c>
      <c r="F192" s="1">
        <v>0</v>
      </c>
      <c r="G192" s="2">
        <f t="shared" si="0"/>
        <v>663.71545000000003</v>
      </c>
      <c r="H192" s="2">
        <f t="shared" si="1"/>
        <v>9.9999999999909051E-2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1877.66</v>
      </c>
      <c r="D193" s="1">
        <f>'PR-RAS'!E197</f>
        <v>5259.22</v>
      </c>
      <c r="E193" s="1">
        <v>0</v>
      </c>
      <c r="F193" s="1">
        <v>0</v>
      </c>
      <c r="G193" s="2">
        <f t="shared" si="0"/>
        <v>2380.0512000000003</v>
      </c>
      <c r="H193" s="2">
        <f t="shared" si="1"/>
        <v>0.5600000000001728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448.68</v>
      </c>
      <c r="D194" s="1">
        <f>'PR-RAS'!E198</f>
        <v>366.3</v>
      </c>
      <c r="E194" s="1">
        <v>0</v>
      </c>
      <c r="F194" s="1">
        <v>0</v>
      </c>
      <c r="G194" s="2">
        <f t="shared" si="0"/>
        <v>227.98704000000001</v>
      </c>
      <c r="H194" s="2">
        <f t="shared" si="1"/>
        <v>0.62000000000000455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619.54999999999995</v>
      </c>
      <c r="D195" s="1">
        <f>'PR-RAS'!E199</f>
        <v>798.46</v>
      </c>
      <c r="E195" s="1">
        <v>0</v>
      </c>
      <c r="F195" s="1">
        <v>0</v>
      </c>
      <c r="G195" s="2">
        <f t="shared" si="0"/>
        <v>429.99518000000006</v>
      </c>
      <c r="H195" s="2">
        <f t="shared" si="1"/>
        <v>0.91000000000008185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11078.46</v>
      </c>
      <c r="D197" s="1">
        <f>'PR-RAS'!E201</f>
        <v>28963.75</v>
      </c>
      <c r="E197" s="1">
        <v>0</v>
      </c>
      <c r="F197" s="1">
        <v>0</v>
      </c>
      <c r="G197" s="2">
        <f t="shared" si="0"/>
        <v>13525.168159999999</v>
      </c>
      <c r="H197" s="2">
        <f t="shared" si="1"/>
        <v>0.70999999999912689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1099.03</v>
      </c>
      <c r="D198" s="1">
        <f>'PR-RAS'!E202</f>
        <v>1105.78</v>
      </c>
      <c r="E198" s="1">
        <v>0</v>
      </c>
      <c r="F198" s="1">
        <v>0</v>
      </c>
      <c r="G198" s="2">
        <f t="shared" si="0"/>
        <v>652.18623000000002</v>
      </c>
      <c r="H198" s="2">
        <f t="shared" si="1"/>
        <v>0.25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1099.03</v>
      </c>
      <c r="D212" s="1">
        <f>'PR-RAS'!E216</f>
        <v>1105.78</v>
      </c>
      <c r="E212" s="1">
        <v>0</v>
      </c>
      <c r="F212" s="1">
        <v>0</v>
      </c>
      <c r="G212" s="2">
        <f t="shared" si="0"/>
        <v>698.53449000000001</v>
      </c>
      <c r="H212" s="2">
        <f t="shared" si="1"/>
        <v>0.25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1099.03</v>
      </c>
      <c r="D213" s="1">
        <f>'PR-RAS'!E217</f>
        <v>1105.78</v>
      </c>
      <c r="E213" s="1">
        <v>0</v>
      </c>
      <c r="F213" s="1">
        <v>0</v>
      </c>
      <c r="G213" s="2">
        <f t="shared" si="0"/>
        <v>701.84508000000005</v>
      </c>
      <c r="H213" s="2">
        <f t="shared" si="1"/>
        <v>0.25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15457.43</v>
      </c>
      <c r="D258" s="1">
        <f>'PR-RAS'!E262</f>
        <v>46642.979999999996</v>
      </c>
      <c r="E258" s="1">
        <v>0</v>
      </c>
      <c r="F258" s="1">
        <v>0</v>
      </c>
      <c r="G258" s="2">
        <f t="shared" si="0"/>
        <v>27947.051229999997</v>
      </c>
      <c r="H258" s="2">
        <f t="shared" si="1"/>
        <v>0.45000000000436557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15457.43</v>
      </c>
      <c r="D265" s="1">
        <f>'PR-RAS'!E269</f>
        <v>46642.979999999996</v>
      </c>
      <c r="E265" s="1">
        <v>0</v>
      </c>
      <c r="F265" s="1">
        <v>0</v>
      </c>
      <c r="G265" s="2">
        <f t="shared" si="0"/>
        <v>28708.254959999998</v>
      </c>
      <c r="H265" s="2">
        <f t="shared" si="1"/>
        <v>0.45000000000436557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9829.0400000000009</v>
      </c>
      <c r="D266" s="1">
        <f>'PR-RAS'!E270</f>
        <v>39750</v>
      </c>
      <c r="E266" s="1">
        <v>0</v>
      </c>
      <c r="F266" s="1">
        <v>0</v>
      </c>
      <c r="G266" s="2">
        <f t="shared" si="0"/>
        <v>23672.195600000003</v>
      </c>
      <c r="H266" s="2">
        <f t="shared" si="1"/>
        <v>4.0000000000873115E-2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5628.39</v>
      </c>
      <c r="D267" s="1">
        <f>'PR-RAS'!E271</f>
        <v>6892.98</v>
      </c>
      <c r="E267" s="1">
        <v>0</v>
      </c>
      <c r="F267" s="1">
        <v>0</v>
      </c>
      <c r="G267" s="2">
        <f t="shared" si="0"/>
        <v>5164.2170999999998</v>
      </c>
      <c r="H267" s="2">
        <f t="shared" si="1"/>
        <v>0.41000000000076398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23405.21</v>
      </c>
      <c r="D269" s="1">
        <f>'PR-RAS'!E273</f>
        <v>25981.37</v>
      </c>
      <c r="E269" s="1">
        <v>0</v>
      </c>
      <c r="F269" s="1">
        <v>0</v>
      </c>
      <c r="G269" s="2">
        <f t="shared" si="0"/>
        <v>20198.6106</v>
      </c>
      <c r="H269" s="2">
        <f t="shared" si="1"/>
        <v>0.57999999999810825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15405.21</v>
      </c>
      <c r="D270" s="1">
        <f>'PR-RAS'!E274</f>
        <v>18055.87</v>
      </c>
      <c r="E270" s="1">
        <v>0</v>
      </c>
      <c r="F270" s="1">
        <v>0</v>
      </c>
      <c r="G270" s="2">
        <f t="shared" si="0"/>
        <v>13858.05955</v>
      </c>
      <c r="H270" s="2">
        <f t="shared" si="1"/>
        <v>0.34000000000014552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15405.21</v>
      </c>
      <c r="D271" s="1">
        <f>'PR-RAS'!E275</f>
        <v>18055.87</v>
      </c>
      <c r="E271" s="1">
        <v>0</v>
      </c>
      <c r="F271" s="1">
        <v>0</v>
      </c>
      <c r="G271" s="2">
        <f t="shared" si="0"/>
        <v>13909.576500000001</v>
      </c>
      <c r="H271" s="2">
        <f t="shared" si="1"/>
        <v>0.34000000000014552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8000</v>
      </c>
      <c r="D274" s="1">
        <f>'PR-RAS'!E278</f>
        <v>7925.5</v>
      </c>
      <c r="E274" s="1">
        <v>0</v>
      </c>
      <c r="F274" s="1">
        <v>0</v>
      </c>
      <c r="G274" s="2">
        <f t="shared" si="0"/>
        <v>6511.3230000000003</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8000</v>
      </c>
      <c r="D275" s="1">
        <f>'PR-RAS'!E279</f>
        <v>7925.5</v>
      </c>
      <c r="E275" s="1">
        <v>0</v>
      </c>
      <c r="F275" s="1">
        <v>0</v>
      </c>
      <c r="G275" s="2">
        <f t="shared" ref="G275:G528" si="12">(B275/1000)*(C275*1+D275*2)</f>
        <v>6535.1740000000009</v>
      </c>
      <c r="H275" s="2">
        <f t="shared" ref="H275:H528" si="13">ABS(C275-ROUND(C275,0))+ABS(D275-ROUND(D275,0))</f>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431963.34000000008</v>
      </c>
      <c r="D295" s="1">
        <f>'PR-RAS'!E299</f>
        <v>725705.07</v>
      </c>
      <c r="E295" s="1">
        <v>0</v>
      </c>
      <c r="F295" s="1">
        <v>0</v>
      </c>
      <c r="G295" s="2">
        <f t="shared" si="12"/>
        <v>553711.80311999994</v>
      </c>
      <c r="H295" s="2">
        <f t="shared" si="13"/>
        <v>0.41000000003259629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224743.42999999982</v>
      </c>
      <c r="D296" s="1">
        <f>'PR-RAS'!E300</f>
        <v>0</v>
      </c>
      <c r="E296" s="1">
        <v>0</v>
      </c>
      <c r="F296" s="1">
        <v>0</v>
      </c>
      <c r="G296" s="2">
        <f t="shared" si="12"/>
        <v>66299.31184999994</v>
      </c>
      <c r="H296" s="2">
        <f t="shared" si="13"/>
        <v>0.4299999998183921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112459.19999999995</v>
      </c>
      <c r="E297" s="1">
        <v>0</v>
      </c>
      <c r="F297" s="1">
        <v>0</v>
      </c>
      <c r="G297" s="2">
        <f t="shared" si="12"/>
        <v>66575.846399999966</v>
      </c>
      <c r="H297" s="2">
        <f t="shared" si="13"/>
        <v>0.19999999995343387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350214.85</v>
      </c>
      <c r="D298" s="1">
        <f>'PR-RAS'!E302</f>
        <v>325684.44</v>
      </c>
      <c r="E298" s="1">
        <v>0</v>
      </c>
      <c r="F298" s="1">
        <v>0</v>
      </c>
      <c r="G298" s="2">
        <f t="shared" si="12"/>
        <v>297470.36780999997</v>
      </c>
      <c r="H298" s="2">
        <f t="shared" si="13"/>
        <v>0.59000000002561137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61279.95</v>
      </c>
      <c r="D300" s="1">
        <f>'PR-RAS'!E304</f>
        <v>2848205.69</v>
      </c>
      <c r="E300" s="1">
        <v>0</v>
      </c>
      <c r="F300" s="1">
        <v>0</v>
      </c>
      <c r="G300" s="2">
        <f t="shared" si="12"/>
        <v>1721549.7076699999</v>
      </c>
      <c r="H300" s="2">
        <f t="shared" si="13"/>
        <v>0.36000000005878974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2595</v>
      </c>
      <c r="E303" s="1">
        <v>0</v>
      </c>
      <c r="F303" s="1">
        <v>0</v>
      </c>
      <c r="G303" s="2">
        <f t="shared" si="12"/>
        <v>1567.3799999999999</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2595</v>
      </c>
      <c r="E316" s="1">
        <v>0</v>
      </c>
      <c r="F316" s="1">
        <v>0</v>
      </c>
      <c r="G316" s="2">
        <f t="shared" si="12"/>
        <v>1634.85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2595</v>
      </c>
      <c r="E317" s="1">
        <v>0</v>
      </c>
      <c r="F317" s="1">
        <v>0</v>
      </c>
      <c r="G317" s="2">
        <f t="shared" si="12"/>
        <v>1640.04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2595</v>
      </c>
      <c r="E318" s="1">
        <v>0</v>
      </c>
      <c r="F318" s="1">
        <v>0</v>
      </c>
      <c r="G318" s="2">
        <f t="shared" si="12"/>
        <v>1645.23</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39973.26</v>
      </c>
      <c r="D355" s="1">
        <f>'PR-RAS'!E360</f>
        <v>88237.16</v>
      </c>
      <c r="E355" s="1">
        <v>0</v>
      </c>
      <c r="F355" s="1">
        <v>0</v>
      </c>
      <c r="G355" s="2">
        <f t="shared" si="12"/>
        <v>76622.443320000006</v>
      </c>
      <c r="H355" s="2">
        <f t="shared" si="13"/>
        <v>0.42000000000552973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19250</v>
      </c>
      <c r="D356" s="1">
        <f>'PR-RAS'!E361</f>
        <v>0</v>
      </c>
      <c r="E356" s="1">
        <v>0</v>
      </c>
      <c r="F356" s="1">
        <v>0</v>
      </c>
      <c r="G356" s="2">
        <f t="shared" si="12"/>
        <v>6833.75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19250</v>
      </c>
      <c r="D361" s="1">
        <f>'PR-RAS'!E366</f>
        <v>0</v>
      </c>
      <c r="E361" s="1">
        <v>0</v>
      </c>
      <c r="F361" s="1">
        <v>0</v>
      </c>
      <c r="G361" s="2">
        <f t="shared" si="12"/>
        <v>6930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19250</v>
      </c>
      <c r="D367" s="1">
        <f>'PR-RAS'!E372</f>
        <v>0</v>
      </c>
      <c r="E367" s="1">
        <v>0</v>
      </c>
      <c r="F367" s="1">
        <v>0</v>
      </c>
      <c r="G367" s="2">
        <f t="shared" si="12"/>
        <v>7045.5</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20723.260000000002</v>
      </c>
      <c r="D368" s="1">
        <f>'PR-RAS'!E373</f>
        <v>88237.16</v>
      </c>
      <c r="E368" s="1">
        <v>0</v>
      </c>
      <c r="F368" s="1">
        <v>0</v>
      </c>
      <c r="G368" s="2">
        <f t="shared" si="12"/>
        <v>72371.511859999999</v>
      </c>
      <c r="H368" s="2">
        <f t="shared" si="13"/>
        <v>0.42000000000552973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11014.95</v>
      </c>
      <c r="D369" s="1">
        <f>'PR-RAS'!E374</f>
        <v>87167.89</v>
      </c>
      <c r="E369" s="1">
        <v>0</v>
      </c>
      <c r="F369" s="1">
        <v>0</v>
      </c>
      <c r="G369" s="2">
        <f t="shared" si="12"/>
        <v>68209.068639999998</v>
      </c>
      <c r="H369" s="2">
        <f t="shared" si="13"/>
        <v>0.15999999999985448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11014.95</v>
      </c>
      <c r="D373" s="1">
        <f>'PR-RAS'!E378</f>
        <v>87167.89</v>
      </c>
      <c r="E373" s="1">
        <v>0</v>
      </c>
      <c r="F373" s="1">
        <v>0</v>
      </c>
      <c r="G373" s="2">
        <f t="shared" si="12"/>
        <v>68950.471560000005</v>
      </c>
      <c r="H373" s="2">
        <f t="shared" si="13"/>
        <v>0.15999999999985448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9708.31</v>
      </c>
      <c r="D374" s="1">
        <f>'PR-RAS'!E379</f>
        <v>1069.27</v>
      </c>
      <c r="E374" s="1">
        <v>0</v>
      </c>
      <c r="F374" s="1">
        <v>0</v>
      </c>
      <c r="G374" s="2">
        <f t="shared" si="12"/>
        <v>4418.8750499999996</v>
      </c>
      <c r="H374" s="2">
        <f t="shared" si="13"/>
        <v>0.57999999999947249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787.9</v>
      </c>
      <c r="D375" s="1">
        <f>'PR-RAS'!E380</f>
        <v>0</v>
      </c>
      <c r="E375" s="1">
        <v>0</v>
      </c>
      <c r="F375" s="1">
        <v>0</v>
      </c>
      <c r="G375" s="2">
        <f t="shared" si="12"/>
        <v>294.6746</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8920.41</v>
      </c>
      <c r="D381" s="1">
        <f>'PR-RAS'!E386</f>
        <v>1069.27</v>
      </c>
      <c r="E381" s="1">
        <v>0</v>
      </c>
      <c r="F381" s="1">
        <v>0</v>
      </c>
      <c r="G381" s="2">
        <f t="shared" si="12"/>
        <v>4202.4010000000007</v>
      </c>
      <c r="H381" s="2">
        <f t="shared" si="13"/>
        <v>0.67999999999983629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39973.26</v>
      </c>
      <c r="D413" s="1">
        <f>'PR-RAS'!E418</f>
        <v>85642.16</v>
      </c>
      <c r="E413" s="1">
        <v>0</v>
      </c>
      <c r="F413" s="1">
        <v>0</v>
      </c>
      <c r="G413" s="2">
        <f t="shared" si="12"/>
        <v>87038.122960000008</v>
      </c>
      <c r="H413" s="2">
        <f t="shared" si="13"/>
        <v>0.42000000000552973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232709.15</v>
      </c>
      <c r="D415" s="1">
        <f>'PR-RAS'!E420</f>
        <v>15281.74</v>
      </c>
      <c r="E415" s="1">
        <v>0</v>
      </c>
      <c r="F415" s="1">
        <v>0</v>
      </c>
      <c r="G415" s="2">
        <f t="shared" si="12"/>
        <v>108994.86882</v>
      </c>
      <c r="H415" s="2">
        <f t="shared" si="13"/>
        <v>0.40999999999439751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656706.7699999999</v>
      </c>
      <c r="D417" s="1">
        <f>'PR-RAS'!E422</f>
        <v>615840.87</v>
      </c>
      <c r="E417" s="1">
        <v>0</v>
      </c>
      <c r="F417" s="1">
        <v>0</v>
      </c>
      <c r="G417" s="2">
        <f t="shared" si="12"/>
        <v>785569.62015999982</v>
      </c>
      <c r="H417" s="2">
        <f t="shared" si="13"/>
        <v>0.36000000010244548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471936.60000000009</v>
      </c>
      <c r="D418" s="1">
        <f>'PR-RAS'!E423</f>
        <v>813942.23</v>
      </c>
      <c r="E418" s="1">
        <v>0</v>
      </c>
      <c r="F418" s="1">
        <v>0</v>
      </c>
      <c r="G418" s="2">
        <f t="shared" si="12"/>
        <v>875625.38202000002</v>
      </c>
      <c r="H418" s="2">
        <f t="shared" si="13"/>
        <v>0.62999999988824129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184770.16999999981</v>
      </c>
      <c r="D419" s="1">
        <f>'PR-RAS'!E424</f>
        <v>0</v>
      </c>
      <c r="E419" s="1">
        <v>0</v>
      </c>
      <c r="F419" s="1">
        <v>0</v>
      </c>
      <c r="G419" s="2">
        <f t="shared" si="12"/>
        <v>77233.931059999915</v>
      </c>
      <c r="H419" s="2">
        <f t="shared" si="13"/>
        <v>0.16999999980907887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198101.36</v>
      </c>
      <c r="E420" s="1">
        <v>0</v>
      </c>
      <c r="F420" s="1">
        <v>0</v>
      </c>
      <c r="G420" s="2">
        <f t="shared" si="12"/>
        <v>166008.93967999998</v>
      </c>
      <c r="H420" s="2">
        <f t="shared" si="13"/>
        <v>0.35999999998603016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117505.69999999998</v>
      </c>
      <c r="D421" s="1">
        <f>'PR-RAS'!E426</f>
        <v>310402.7</v>
      </c>
      <c r="E421" s="1">
        <v>0</v>
      </c>
      <c r="F421" s="1">
        <v>0</v>
      </c>
      <c r="G421" s="2">
        <f t="shared" si="12"/>
        <v>310090.66199999995</v>
      </c>
      <c r="H421" s="2">
        <f t="shared" si="13"/>
        <v>0.60000000000582077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61279.95</v>
      </c>
      <c r="D423" s="1">
        <f>'PR-RAS'!E428</f>
        <v>2848205.69</v>
      </c>
      <c r="E423" s="1">
        <v>0</v>
      </c>
      <c r="F423" s="1">
        <v>0</v>
      </c>
      <c r="G423" s="2">
        <f t="shared" si="12"/>
        <v>2429745.74126</v>
      </c>
      <c r="H423" s="2">
        <f t="shared" si="13"/>
        <v>0.36000000005878974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13304.24</v>
      </c>
      <c r="D529" s="1">
        <f>'PR-RAS'!E535</f>
        <v>0</v>
      </c>
      <c r="E529" s="1">
        <v>0</v>
      </c>
      <c r="F529" s="1">
        <v>0</v>
      </c>
      <c r="G529" s="2">
        <f t="shared" ref="G529:G836" si="14">(B529/1000)*(C529*1+D529*2)</f>
        <v>7024.6387199999999</v>
      </c>
      <c r="H529" s="2">
        <f t="shared" ref="H529:H836" si="15">ABS(C529-ROUND(C529,0))+ABS(D529-ROUND(D529,0))</f>
        <v>0.23999999999978172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13300</v>
      </c>
      <c r="D578" s="1">
        <f>'PR-RAS'!E584</f>
        <v>0</v>
      </c>
      <c r="E578" s="1">
        <v>0</v>
      </c>
      <c r="F578" s="1">
        <v>0</v>
      </c>
      <c r="G578" s="2">
        <f t="shared" si="14"/>
        <v>7674.0999999999995</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13300</v>
      </c>
      <c r="D583" s="1">
        <f>'PR-RAS'!E589</f>
        <v>0</v>
      </c>
      <c r="E583" s="1">
        <v>0</v>
      </c>
      <c r="F583" s="1">
        <v>0</v>
      </c>
      <c r="G583" s="2">
        <f t="shared" si="14"/>
        <v>7740.5999999999995</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13300</v>
      </c>
      <c r="D584" s="1">
        <f>'PR-RAS'!E590</f>
        <v>0</v>
      </c>
      <c r="E584" s="1">
        <v>0</v>
      </c>
      <c r="F584" s="1">
        <v>0</v>
      </c>
      <c r="G584" s="2">
        <f t="shared" si="14"/>
        <v>7753.9</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4.24</v>
      </c>
      <c r="D591" s="1">
        <f>'PR-RAS'!E597</f>
        <v>0</v>
      </c>
      <c r="E591" s="1">
        <v>0</v>
      </c>
      <c r="F591" s="1">
        <v>0</v>
      </c>
      <c r="G591" s="2">
        <f t="shared" si="14"/>
        <v>2.5015999999999998</v>
      </c>
      <c r="H591" s="2">
        <f t="shared" si="15"/>
        <v>0.24000000000000021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4.24</v>
      </c>
      <c r="D615" s="1">
        <f>'PR-RAS'!E621</f>
        <v>0</v>
      </c>
      <c r="E615" s="1">
        <v>0</v>
      </c>
      <c r="F615" s="1">
        <v>0</v>
      </c>
      <c r="G615" s="2">
        <f t="shared" si="14"/>
        <v>2.6033599999999999</v>
      </c>
      <c r="H615" s="2">
        <f t="shared" si="15"/>
        <v>0.24000000000000021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4.24</v>
      </c>
      <c r="D616" s="1">
        <f>'PR-RAS'!E622</f>
        <v>0</v>
      </c>
      <c r="E616" s="1">
        <v>0</v>
      </c>
      <c r="F616" s="1">
        <v>0</v>
      </c>
      <c r="G616" s="2">
        <f t="shared" si="14"/>
        <v>2.6076000000000001</v>
      </c>
      <c r="H616" s="2">
        <f t="shared" si="15"/>
        <v>0.24000000000000021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13304.24</v>
      </c>
      <c r="D634" s="1">
        <f>'PR-RAS'!E640</f>
        <v>0</v>
      </c>
      <c r="E634" s="1">
        <v>0</v>
      </c>
      <c r="F634" s="1">
        <v>0</v>
      </c>
      <c r="G634" s="2">
        <f t="shared" si="14"/>
        <v>8421.5839199999991</v>
      </c>
      <c r="H634" s="2">
        <f t="shared" si="15"/>
        <v>0.23999999999978172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8970.91</v>
      </c>
      <c r="D636" s="1">
        <f>'PR-RAS'!E642</f>
        <v>0</v>
      </c>
      <c r="E636" s="1">
        <v>0</v>
      </c>
      <c r="F636" s="1">
        <v>0</v>
      </c>
      <c r="G636" s="2">
        <f t="shared" si="14"/>
        <v>5696.5278500000004</v>
      </c>
      <c r="H636" s="2">
        <f t="shared" si="15"/>
        <v>9.0000000000145519E-2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656706.7699999999</v>
      </c>
      <c r="D637" s="1">
        <f>'PR-RAS'!E643</f>
        <v>615840.87</v>
      </c>
      <c r="E637" s="1">
        <v>0</v>
      </c>
      <c r="F637" s="1">
        <v>0</v>
      </c>
      <c r="G637" s="2">
        <f t="shared" si="14"/>
        <v>1201015.0923599999</v>
      </c>
      <c r="H637" s="2">
        <f t="shared" si="15"/>
        <v>0.36000000010244548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485240.84000000008</v>
      </c>
      <c r="D638" s="1">
        <f>'PR-RAS'!E644</f>
        <v>813942.23</v>
      </c>
      <c r="E638" s="1">
        <v>0</v>
      </c>
      <c r="F638" s="1">
        <v>0</v>
      </c>
      <c r="G638" s="2">
        <f t="shared" si="14"/>
        <v>1346060.8160999999</v>
      </c>
      <c r="H638" s="2">
        <f t="shared" si="15"/>
        <v>0.38999999989755452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171465.92999999982</v>
      </c>
      <c r="D639" s="1">
        <f>'PR-RAS'!E645</f>
        <v>0</v>
      </c>
      <c r="E639" s="1">
        <v>0</v>
      </c>
      <c r="F639" s="1">
        <v>0</v>
      </c>
      <c r="G639" s="2">
        <f t="shared" si="14"/>
        <v>109395.26333999989</v>
      </c>
      <c r="H639" s="2">
        <f t="shared" si="15"/>
        <v>7.0000000181607902E-2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198101.36</v>
      </c>
      <c r="E640" s="1">
        <v>0</v>
      </c>
      <c r="F640" s="1">
        <v>0</v>
      </c>
      <c r="G640" s="2">
        <f t="shared" si="14"/>
        <v>253173.53808</v>
      </c>
      <c r="H640" s="2">
        <f t="shared" si="15"/>
        <v>0.35999999998603016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108534.78999999998</v>
      </c>
      <c r="D641" s="1">
        <f>'PR-RAS'!E647</f>
        <v>310402.7</v>
      </c>
      <c r="E641" s="1">
        <v>0</v>
      </c>
      <c r="F641" s="1">
        <v>0</v>
      </c>
      <c r="G641" s="2">
        <f t="shared" si="14"/>
        <v>466777.72159999999</v>
      </c>
      <c r="H641" s="2">
        <f t="shared" si="15"/>
        <v>0.51000000000931323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280000.7199999998</v>
      </c>
      <c r="D643" s="1">
        <f>'PR-RAS'!E649</f>
        <v>112301.34000000003</v>
      </c>
      <c r="E643" s="1">
        <v>0</v>
      </c>
      <c r="F643" s="1">
        <v>0</v>
      </c>
      <c r="G643" s="2">
        <f t="shared" si="14"/>
        <v>323955.3827999999</v>
      </c>
      <c r="H643" s="2">
        <f t="shared" si="15"/>
        <v>0.62000000022817403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200358.16</v>
      </c>
      <c r="D646" s="1">
        <f>'PR-RAS'!E653</f>
        <v>453511.47</v>
      </c>
      <c r="E646" s="1">
        <v>0</v>
      </c>
      <c r="F646" s="1">
        <v>0</v>
      </c>
      <c r="G646" s="2">
        <f t="shared" si="14"/>
        <v>714260.80949999997</v>
      </c>
      <c r="H646" s="2">
        <f t="shared" si="15"/>
        <v>0.62999999997555278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749205.61</v>
      </c>
      <c r="D647" s="1">
        <f>'PR-RAS'!E654</f>
        <v>717439.04</v>
      </c>
      <c r="E647" s="1">
        <v>0</v>
      </c>
      <c r="F647" s="1">
        <v>0</v>
      </c>
      <c r="G647" s="2">
        <f t="shared" si="14"/>
        <v>1410918.0637399999</v>
      </c>
      <c r="H647" s="2">
        <f t="shared" si="15"/>
        <v>0.43000000005122274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591465.4</v>
      </c>
      <c r="D648" s="1">
        <f>'PR-RAS'!E655</f>
        <v>939419.33</v>
      </c>
      <c r="E648" s="1">
        <v>0</v>
      </c>
      <c r="F648" s="1">
        <v>0</v>
      </c>
      <c r="G648" s="2">
        <f t="shared" si="14"/>
        <v>1598286.72682</v>
      </c>
      <c r="H648" s="2">
        <f t="shared" si="15"/>
        <v>0.72999999998137355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358098.37</v>
      </c>
      <c r="D649" s="1">
        <f>'PR-RAS'!E656</f>
        <v>231531.18000000005</v>
      </c>
      <c r="E649" s="1">
        <v>0</v>
      </c>
      <c r="F649" s="1">
        <v>0</v>
      </c>
      <c r="G649" s="2">
        <f t="shared" si="14"/>
        <v>532112.15304000012</v>
      </c>
      <c r="H649" s="2">
        <f t="shared" si="15"/>
        <v>0.55000000004656613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26</v>
      </c>
      <c r="D650" s="1">
        <f>'PR-RAS'!E657</f>
        <v>27</v>
      </c>
      <c r="E650" s="1">
        <v>0</v>
      </c>
      <c r="F650" s="1">
        <v>0</v>
      </c>
      <c r="G650" s="2">
        <f t="shared" si="14"/>
        <v>51.92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12</v>
      </c>
      <c r="E651" s="1">
        <v>0</v>
      </c>
      <c r="F651" s="1">
        <v>0</v>
      </c>
      <c r="G651" s="2">
        <f t="shared" si="14"/>
        <v>24.05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26</v>
      </c>
      <c r="D652" s="1">
        <f>'PR-RAS'!E659</f>
        <v>27</v>
      </c>
      <c r="E652" s="1">
        <v>0</v>
      </c>
      <c r="F652" s="1">
        <v>0</v>
      </c>
      <c r="G652" s="2">
        <f t="shared" si="14"/>
        <v>52.08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12</v>
      </c>
      <c r="E653" s="1">
        <v>0</v>
      </c>
      <c r="F653" s="1">
        <v>0</v>
      </c>
      <c r="G653" s="2">
        <f t="shared" si="14"/>
        <v>24.124000000000002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5776.91</v>
      </c>
      <c r="E657" s="1">
        <v>0</v>
      </c>
      <c r="F657" s="1">
        <v>0</v>
      </c>
      <c r="G657" s="2">
        <f t="shared" si="16"/>
        <v>7579.3059199999998</v>
      </c>
      <c r="H657" s="2">
        <f t="shared" si="17"/>
        <v>9.0000000000145519E-2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198558.34</v>
      </c>
      <c r="D662" s="1">
        <f>'PR-RAS'!E669</f>
        <v>213936.06</v>
      </c>
      <c r="E662" s="1">
        <v>0</v>
      </c>
      <c r="F662" s="1">
        <v>0</v>
      </c>
      <c r="G662" s="2">
        <f t="shared" si="14"/>
        <v>414070.53405999998</v>
      </c>
      <c r="H662" s="2">
        <f t="shared" si="15"/>
        <v>0.39999999999417923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2000</v>
      </c>
      <c r="D663" s="1">
        <f>'PR-RAS'!E670</f>
        <v>956</v>
      </c>
      <c r="E663" s="1">
        <v>0</v>
      </c>
      <c r="F663" s="1">
        <v>0</v>
      </c>
      <c r="G663" s="2">
        <f t="shared" si="14"/>
        <v>2589.7440000000001</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25000</v>
      </c>
      <c r="D667" s="1">
        <f>'PR-RAS'!E674</f>
        <v>25000</v>
      </c>
      <c r="E667" s="1">
        <v>0</v>
      </c>
      <c r="F667" s="1">
        <v>0</v>
      </c>
      <c r="G667" s="2">
        <f t="shared" si="14"/>
        <v>49950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224400</v>
      </c>
      <c r="D695" s="1">
        <f>'PR-RAS'!E702</f>
        <v>97250.46</v>
      </c>
      <c r="E695" s="1">
        <v>0</v>
      </c>
      <c r="F695" s="1">
        <v>0</v>
      </c>
      <c r="G695" s="2">
        <f t="shared" si="14"/>
        <v>290717.23848</v>
      </c>
      <c r="H695" s="2">
        <f t="shared" si="15"/>
        <v>0.46000000000640284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2038.24</v>
      </c>
      <c r="E699" s="1">
        <v>0</v>
      </c>
      <c r="F699" s="1">
        <v>0</v>
      </c>
      <c r="G699" s="2">
        <f t="shared" si="14"/>
        <v>2845.3830399999997</v>
      </c>
      <c r="H699" s="2">
        <f t="shared" si="15"/>
        <v>0.24000000000000909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56822.21</v>
      </c>
      <c r="E704" s="1">
        <v>0</v>
      </c>
      <c r="F704" s="1">
        <v>0</v>
      </c>
      <c r="G704" s="2">
        <f t="shared" ref="G704:G707" si="20">(B704/1000)*(C704*1+D704*2)</f>
        <v>79892.027259999988</v>
      </c>
      <c r="H704" s="2">
        <f t="shared" ref="H704:H707" si="21">ABS(C704-ROUND(C704,0))+ABS(D704-ROUND(D704,0))</f>
        <v>0.20999999999912689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46337.26</v>
      </c>
      <c r="D717" s="1">
        <f>'PR-RAS'!E724</f>
        <v>43013.54</v>
      </c>
      <c r="E717" s="1">
        <v>0</v>
      </c>
      <c r="F717" s="1">
        <v>0</v>
      </c>
      <c r="G717" s="2">
        <f t="shared" si="14"/>
        <v>94772.867439999987</v>
      </c>
      <c r="H717" s="2">
        <f t="shared" si="15"/>
        <v>0.72000000000116415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4154.88</v>
      </c>
      <c r="D727" s="1">
        <f>'PR-RAS'!E734</f>
        <v>3262.01</v>
      </c>
      <c r="E727" s="1">
        <v>0</v>
      </c>
      <c r="F727" s="1">
        <v>0</v>
      </c>
      <c r="G727" s="2">
        <f t="shared" si="14"/>
        <v>7752.8814000000011</v>
      </c>
      <c r="H727" s="2">
        <f t="shared" si="15"/>
        <v>0.13000000000010914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219</v>
      </c>
      <c r="D729" s="1">
        <f>'PR-RAS'!E736</f>
        <v>109.5</v>
      </c>
      <c r="E729" s="1">
        <v>0</v>
      </c>
      <c r="F729" s="1">
        <v>0</v>
      </c>
      <c r="G729" s="2">
        <f t="shared" si="14"/>
        <v>318.86399999999998</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1366.15</v>
      </c>
      <c r="D731" s="1">
        <f>'PR-RAS'!E738</f>
        <v>298.61</v>
      </c>
      <c r="E731" s="1">
        <v>0</v>
      </c>
      <c r="F731" s="1">
        <v>0</v>
      </c>
      <c r="G731" s="2">
        <f t="shared" si="14"/>
        <v>1433.2601</v>
      </c>
      <c r="H731" s="2">
        <f t="shared" si="15"/>
        <v>0.54000000000007731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594.48</v>
      </c>
      <c r="D734" s="1">
        <f>'PR-RAS'!E741</f>
        <v>3971.59</v>
      </c>
      <c r="E734" s="1">
        <v>0</v>
      </c>
      <c r="F734" s="1">
        <v>0</v>
      </c>
      <c r="G734" s="2">
        <f t="shared" si="14"/>
        <v>6258.1047799999997</v>
      </c>
      <c r="H734" s="2">
        <f t="shared" si="15"/>
        <v>0.88999999999987267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798.46</v>
      </c>
      <c r="E737" s="1">
        <v>0</v>
      </c>
      <c r="F737" s="1">
        <v>0</v>
      </c>
      <c r="G737" s="2">
        <f t="shared" si="28"/>
        <v>1175.33312</v>
      </c>
      <c r="H737" s="2">
        <f t="shared" si="29"/>
        <v>0.46000000000003638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1263.67</v>
      </c>
      <c r="D836" s="1">
        <f>'PR-RAS'!E843</f>
        <v>30650</v>
      </c>
      <c r="E836" s="1">
        <v>0</v>
      </c>
      <c r="F836" s="1">
        <v>0</v>
      </c>
      <c r="G836" s="2">
        <f t="shared" si="14"/>
        <v>52240.664449999997</v>
      </c>
      <c r="H836" s="2">
        <f t="shared" si="15"/>
        <v>0.32999999999992724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2800</v>
      </c>
      <c r="E839" s="1">
        <v>0</v>
      </c>
      <c r="F839" s="1">
        <v>0</v>
      </c>
      <c r="G839" s="2">
        <f t="shared" si="34"/>
        <v>4692.8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1725.37</v>
      </c>
      <c r="D841" s="1">
        <f>'PR-RAS'!E848</f>
        <v>6300</v>
      </c>
      <c r="E841" s="1">
        <v>0</v>
      </c>
      <c r="F841" s="1">
        <v>0</v>
      </c>
      <c r="G841" s="2">
        <f t="shared" si="34"/>
        <v>12033.310799999999</v>
      </c>
      <c r="H841" s="2">
        <f t="shared" si="35"/>
        <v>0.36999999999989086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6840</v>
      </c>
      <c r="D843" s="1">
        <f>'PR-RAS'!E850</f>
        <v>0</v>
      </c>
      <c r="E843" s="1">
        <v>0</v>
      </c>
      <c r="F843" s="1">
        <v>0</v>
      </c>
      <c r="G843" s="2">
        <f t="shared" si="34"/>
        <v>5759.28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5628.39</v>
      </c>
      <c r="D844" s="1">
        <f>'PR-RAS'!E851</f>
        <v>6892.98</v>
      </c>
      <c r="E844" s="1">
        <v>0</v>
      </c>
      <c r="F844" s="1">
        <v>0</v>
      </c>
      <c r="G844" s="2">
        <f t="shared" si="34"/>
        <v>16366.297049999997</v>
      </c>
      <c r="H844" s="2">
        <f t="shared" si="35"/>
        <v>0.41000000000076398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4.24</v>
      </c>
      <c r="D988" s="1">
        <f>'PR-RAS'!E995</f>
        <v>0</v>
      </c>
      <c r="E988" s="1">
        <v>0</v>
      </c>
      <c r="F988" s="1">
        <v>0</v>
      </c>
      <c r="G988" s="2">
        <f t="shared" si="34"/>
        <v>4.1848800000000006</v>
      </c>
      <c r="H988" s="2">
        <f t="shared" si="35"/>
        <v>0.24000000000000021</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143924.23000000001</v>
      </c>
      <c r="D1582" s="6"/>
      <c r="E1582" s="6">
        <v>0</v>
      </c>
      <c r="F1582" s="6">
        <v>0</v>
      </c>
      <c r="G1582" s="7">
        <f t="shared" ref="G1582:G1686" si="70">B1582/1000*C1582</f>
        <v>143.92423000000002</v>
      </c>
      <c r="H1582" s="7">
        <f t="shared" ref="H1582:H1686" si="71">ABS(C1582-ROUND(C1582,0))</f>
        <v>0.23000000001047738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831506.69000000006</v>
      </c>
      <c r="D1583" s="1">
        <v>0</v>
      </c>
      <c r="E1583" s="1">
        <v>0</v>
      </c>
      <c r="F1583" s="1">
        <v>0</v>
      </c>
      <c r="G1583" s="2">
        <f t="shared" si="70"/>
        <v>1663.0133800000001</v>
      </c>
      <c r="H1583" s="2">
        <f t="shared" si="71"/>
        <v>0.30999999993946403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726938.51</v>
      </c>
      <c r="D1585" s="1">
        <v>0</v>
      </c>
      <c r="E1585" s="1">
        <v>0</v>
      </c>
      <c r="F1585" s="1">
        <v>0</v>
      </c>
      <c r="G1585" s="2">
        <f t="shared" si="70"/>
        <v>2907.7540400000003</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340917.01</v>
      </c>
      <c r="D1586" s="1">
        <v>0</v>
      </c>
      <c r="E1586" s="1">
        <v>0</v>
      </c>
      <c r="F1586" s="1">
        <v>0</v>
      </c>
      <c r="G1586" s="2">
        <f t="shared" si="70"/>
        <v>1704.5850500000001</v>
      </c>
      <c r="H1586" s="2">
        <f t="shared" si="71"/>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312059.11</v>
      </c>
      <c r="D1587" s="1">
        <v>0</v>
      </c>
      <c r="E1587" s="1">
        <v>0</v>
      </c>
      <c r="F1587" s="1">
        <v>0</v>
      </c>
      <c r="G1587" s="2">
        <f t="shared" si="70"/>
        <v>1872.35466</v>
      </c>
      <c r="H1587" s="2">
        <f t="shared" si="71"/>
        <v>0.10999999998603016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1105.78</v>
      </c>
      <c r="D1588" s="1">
        <v>0</v>
      </c>
      <c r="E1588" s="1">
        <v>0</v>
      </c>
      <c r="F1588" s="1">
        <v>0</v>
      </c>
      <c r="G1588" s="2">
        <f t="shared" si="70"/>
        <v>7.7404599999999997</v>
      </c>
      <c r="H1588" s="2">
        <f t="shared" si="71"/>
        <v>0.22000000000002728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46642.98</v>
      </c>
      <c r="D1591" s="1">
        <v>0</v>
      </c>
      <c r="E1591" s="1">
        <v>0</v>
      </c>
      <c r="F1591" s="1">
        <v>0</v>
      </c>
      <c r="G1591" s="2">
        <f t="shared" si="70"/>
        <v>466.42980000000006</v>
      </c>
      <c r="H1591" s="2">
        <f t="shared" si="71"/>
        <v>1.9999999996798579E-2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7925.5</v>
      </c>
      <c r="D1592" s="1">
        <v>0</v>
      </c>
      <c r="E1592" s="1">
        <v>0</v>
      </c>
      <c r="F1592" s="1">
        <v>0</v>
      </c>
      <c r="G1592" s="2">
        <f t="shared" si="70"/>
        <v>87.180499999999995</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18288.13</v>
      </c>
      <c r="D1593" s="1">
        <v>0</v>
      </c>
      <c r="E1593" s="1">
        <v>0</v>
      </c>
      <c r="F1593" s="1">
        <v>0</v>
      </c>
      <c r="G1593" s="2">
        <f t="shared" si="70"/>
        <v>219.45756000000003</v>
      </c>
      <c r="H1593" s="2">
        <f t="shared" si="71"/>
        <v>0.13000000000101863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88237.16</v>
      </c>
      <c r="D1594" s="1">
        <v>0</v>
      </c>
      <c r="E1594" s="1">
        <v>0</v>
      </c>
      <c r="F1594" s="1">
        <v>0</v>
      </c>
      <c r="G1594" s="2">
        <f t="shared" si="70"/>
        <v>1147.0830799999999</v>
      </c>
      <c r="H1594" s="2">
        <f t="shared" si="71"/>
        <v>0.16000000000349246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16331.02</v>
      </c>
      <c r="D1601" s="1">
        <v>0</v>
      </c>
      <c r="E1601" s="1">
        <v>0</v>
      </c>
      <c r="F1601" s="1">
        <v>0</v>
      </c>
      <c r="G1601" s="2">
        <f>B1601/1000*C1601</f>
        <v>326.62040000000002</v>
      </c>
      <c r="H1601" s="2">
        <f>ABS(C1601-ROUND(C1601,0))</f>
        <v>2.0000000000436557E-2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855823.58</v>
      </c>
      <c r="D1602" s="1">
        <v>0</v>
      </c>
      <c r="E1602" s="1">
        <v>0</v>
      </c>
      <c r="F1602" s="1">
        <v>0</v>
      </c>
      <c r="G1602" s="2">
        <f t="shared" si="70"/>
        <v>17972.295180000001</v>
      </c>
      <c r="H1602" s="2">
        <f t="shared" si="71"/>
        <v>0.42000000004190952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718480.16999999993</v>
      </c>
      <c r="D1604" s="1">
        <v>0</v>
      </c>
      <c r="E1604" s="1">
        <v>0</v>
      </c>
      <c r="F1604" s="1">
        <v>0</v>
      </c>
      <c r="G1604" s="2">
        <f t="shared" si="70"/>
        <v>16525.043909999997</v>
      </c>
      <c r="H1604" s="2">
        <f t="shared" si="71"/>
        <v>0.16999999992549419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337130.63</v>
      </c>
      <c r="D1605" s="1">
        <v>0</v>
      </c>
      <c r="E1605" s="1">
        <v>0</v>
      </c>
      <c r="F1605" s="1">
        <v>0</v>
      </c>
      <c r="G1605" s="2">
        <f t="shared" si="70"/>
        <v>8091.1351199999999</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297885.31</v>
      </c>
      <c r="D1606" s="1">
        <v>0</v>
      </c>
      <c r="E1606" s="1">
        <v>0</v>
      </c>
      <c r="F1606" s="1">
        <v>0</v>
      </c>
      <c r="G1606" s="2">
        <f t="shared" si="70"/>
        <v>7447.1327500000007</v>
      </c>
      <c r="H1606" s="2">
        <f t="shared" si="71"/>
        <v>0.30999999999767169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1247.97</v>
      </c>
      <c r="D1607" s="1">
        <v>0</v>
      </c>
      <c r="E1607" s="1">
        <v>0</v>
      </c>
      <c r="F1607" s="1">
        <v>0</v>
      </c>
      <c r="G1607" s="2">
        <f t="shared" si="70"/>
        <v>32.447220000000002</v>
      </c>
      <c r="H1607" s="2">
        <f t="shared" si="71"/>
        <v>2.9999999999972715E-2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45976.25</v>
      </c>
      <c r="D1610" s="1">
        <v>0</v>
      </c>
      <c r="E1610" s="1">
        <v>0</v>
      </c>
      <c r="F1610" s="1">
        <v>0</v>
      </c>
      <c r="G1610" s="2">
        <f t="shared" si="70"/>
        <v>1333.31125</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7925.5</v>
      </c>
      <c r="D1611" s="1">
        <v>0</v>
      </c>
      <c r="E1611" s="1">
        <v>0</v>
      </c>
      <c r="F1611" s="1">
        <v>0</v>
      </c>
      <c r="G1611" s="2">
        <f t="shared" si="70"/>
        <v>237.76499999999999</v>
      </c>
      <c r="H1611" s="2">
        <f t="shared" si="71"/>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28314.51</v>
      </c>
      <c r="D1612" s="1">
        <v>0</v>
      </c>
      <c r="E1612" s="1">
        <v>0</v>
      </c>
      <c r="F1612" s="1">
        <v>0</v>
      </c>
      <c r="G1612" s="2">
        <f t="shared" si="70"/>
        <v>877.74980999999991</v>
      </c>
      <c r="H1612" s="2">
        <f t="shared" si="71"/>
        <v>0.49000000000160071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127493.41</v>
      </c>
      <c r="D1613" s="1">
        <v>0</v>
      </c>
      <c r="E1613" s="1">
        <v>0</v>
      </c>
      <c r="F1613" s="1">
        <v>0</v>
      </c>
      <c r="G1613" s="2">
        <f t="shared" si="70"/>
        <v>4079.7891200000004</v>
      </c>
      <c r="H1613" s="2">
        <f t="shared" si="71"/>
        <v>0.41000000000349246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9850</v>
      </c>
      <c r="D1620" s="1">
        <v>0</v>
      </c>
      <c r="E1620" s="1">
        <v>0</v>
      </c>
      <c r="F1620" s="1">
        <v>0</v>
      </c>
      <c r="G1620" s="2">
        <f>B1620/1000*C1620</f>
        <v>384.15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119607.34000000008</v>
      </c>
      <c r="D1621" s="1">
        <v>0</v>
      </c>
      <c r="E1621" s="1">
        <v>0</v>
      </c>
      <c r="F1621" s="1">
        <v>0</v>
      </c>
      <c r="G1621" s="2">
        <f t="shared" si="70"/>
        <v>4784.2936000000036</v>
      </c>
      <c r="H1621" s="2">
        <f t="shared" si="71"/>
        <v>0.34000000008381903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21832.09</v>
      </c>
      <c r="D1622" s="1">
        <v>0</v>
      </c>
      <c r="E1622" s="1">
        <v>0</v>
      </c>
      <c r="F1622" s="1">
        <v>0</v>
      </c>
      <c r="G1622" s="2">
        <f t="shared" si="70"/>
        <v>895.11569000000009</v>
      </c>
      <c r="H1622" s="2">
        <f t="shared" si="71"/>
        <v>9.0000000000145519E-2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4671.8100000000004</v>
      </c>
      <c r="D1628" s="1">
        <v>0</v>
      </c>
      <c r="E1628" s="1">
        <v>0</v>
      </c>
      <c r="F1628" s="1">
        <v>0</v>
      </c>
      <c r="G1628" s="2">
        <f t="shared" si="70"/>
        <v>219.57507000000001</v>
      </c>
      <c r="H1628" s="2">
        <f t="shared" si="71"/>
        <v>0.18999999999959982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4671.8100000000004</v>
      </c>
      <c r="D1634" s="1">
        <v>0</v>
      </c>
      <c r="E1634" s="1">
        <v>0</v>
      </c>
      <c r="F1634" s="1">
        <v>0</v>
      </c>
      <c r="G1634" s="2">
        <f t="shared" si="70"/>
        <v>247.60593</v>
      </c>
      <c r="H1634" s="2">
        <f t="shared" si="71"/>
        <v>0.18999999999959982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4671.8100000000004</v>
      </c>
      <c r="D1635" s="1">
        <v>0</v>
      </c>
      <c r="E1635" s="1">
        <v>0</v>
      </c>
      <c r="F1635" s="1">
        <v>0</v>
      </c>
      <c r="G1635" s="2">
        <f t="shared" si="70"/>
        <v>252.27774000000002</v>
      </c>
      <c r="H1635" s="2">
        <f t="shared" si="71"/>
        <v>0.18999999999959982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10679.26</v>
      </c>
      <c r="D1669" s="1">
        <v>0</v>
      </c>
      <c r="E1669" s="1">
        <v>0</v>
      </c>
      <c r="F1669" s="1">
        <v>0</v>
      </c>
      <c r="G1669" s="2">
        <f t="shared" si="70"/>
        <v>939.77487999999994</v>
      </c>
      <c r="H1669" s="2">
        <f t="shared" si="71"/>
        <v>0.26000000000021828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2463.7199999999998</v>
      </c>
      <c r="D1671" s="1">
        <v>0</v>
      </c>
      <c r="E1671" s="1">
        <v>0</v>
      </c>
      <c r="F1671" s="1">
        <v>0</v>
      </c>
      <c r="G1671" s="2">
        <f t="shared" si="70"/>
        <v>221.73479999999998</v>
      </c>
      <c r="H1671" s="2">
        <f t="shared" si="71"/>
        <v>0.28000000000020009</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8215.5400000000009</v>
      </c>
      <c r="D1673" s="1">
        <v>0</v>
      </c>
      <c r="E1673" s="1">
        <v>0</v>
      </c>
      <c r="F1673" s="1">
        <v>0</v>
      </c>
      <c r="G1673" s="2">
        <f t="shared" si="70"/>
        <v>755.82968000000005</v>
      </c>
      <c r="H1673" s="2">
        <f t="shared" si="71"/>
        <v>0.45999999999912689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6481.02</v>
      </c>
      <c r="D1680" s="1">
        <v>0</v>
      </c>
      <c r="E1680" s="1">
        <v>0</v>
      </c>
      <c r="F1680" s="1">
        <v>0</v>
      </c>
      <c r="G1680" s="2">
        <f>B1680/1000*C1680</f>
        <v>641.62098000000003</v>
      </c>
      <c r="H1680" s="2">
        <f>ABS(C1680-ROUND(C1680,0))</f>
        <v>2.0000000000436557E-2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97775.25</v>
      </c>
      <c r="D1681" s="1">
        <v>0</v>
      </c>
      <c r="E1681" s="1">
        <v>0</v>
      </c>
      <c r="F1681" s="1">
        <v>0</v>
      </c>
      <c r="G1681" s="2">
        <f t="shared" si="70"/>
        <v>9777.5249999999996</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97775.25</v>
      </c>
      <c r="D1683" s="1">
        <v>0</v>
      </c>
      <c r="E1683" s="1">
        <v>0</v>
      </c>
      <c r="F1683" s="1">
        <v>0</v>
      </c>
      <c r="G1683" s="2">
        <f t="shared" si="70"/>
        <v>9973.075499999999</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35907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656706.7699999999</v>
      </c>
      <c r="I16" s="298">
        <f>'PR-RAS'!E6</f>
        <v>613245.87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431963.34000000008</v>
      </c>
      <c r="I17" s="298">
        <f>'PR-RAS'!E152</f>
        <v>725705.07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280000.7199999998</v>
      </c>
      <c r="I18" s="298">
        <f>'PR-RAS'!E649</f>
        <v>112301.34000000003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143924.23000000001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119607.34000000008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21832.09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97775.25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656706.7699999999</v>
      </c>
      <c r="E6" s="59">
        <f>E7+E43+E49+E82+E106+E125+E134+E140</f>
        <v>613245.87</v>
      </c>
      <c r="F6" s="44">
        <f t="shared" ref="F6:F132" si="0">IF(D6&lt;&gt;0,IF(E6/D6&gt;=100,"&gt;&gt;100",E6/D6*100),"-")</f>
        <v>93.381993001229475</v>
      </c>
    </row>
    <row r="7" spans="1:24" ht="12.75" customHeight="1" x14ac:dyDescent="0.2">
      <c r="A7" s="62">
        <v>61</v>
      </c>
      <c r="B7" s="228" t="s">
        <v>65</v>
      </c>
      <c r="C7" s="267" t="s">
        <v>66</v>
      </c>
      <c r="D7" s="59">
        <f>D8+D17+D23+D29+D36+D39</f>
        <v>85816.689999999988</v>
      </c>
      <c r="E7" s="59">
        <f>E8+E17+E23+E29+E36+E39</f>
        <v>100518.47</v>
      </c>
      <c r="F7" s="44">
        <f t="shared" si="0"/>
        <v>117.1316092475718</v>
      </c>
    </row>
    <row r="8" spans="1:24" ht="12.75" customHeight="1" x14ac:dyDescent="0.2">
      <c r="A8" s="62">
        <v>611</v>
      </c>
      <c r="B8" s="228" t="s">
        <v>67</v>
      </c>
      <c r="C8" s="267" t="s">
        <v>68</v>
      </c>
      <c r="D8" s="59">
        <f>SUM(D9:D14)-D15-D16</f>
        <v>78694.81</v>
      </c>
      <c r="E8" s="59">
        <f>SUM(E9:E14)-E15-E16</f>
        <v>93152.34</v>
      </c>
      <c r="F8" s="44">
        <f t="shared" si="0"/>
        <v>118.37164356836239</v>
      </c>
    </row>
    <row r="9" spans="1:24" ht="12.75" customHeight="1" x14ac:dyDescent="0.2">
      <c r="A9" s="62">
        <v>6111</v>
      </c>
      <c r="B9" s="64" t="s">
        <v>69</v>
      </c>
      <c r="C9" s="267" t="s">
        <v>70</v>
      </c>
      <c r="D9" s="193">
        <v>117505.02</v>
      </c>
      <c r="E9" s="193">
        <v>93152.34</v>
      </c>
      <c r="F9" s="44">
        <f t="shared" si="0"/>
        <v>79.275200327611529</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6308.11</v>
      </c>
      <c r="E13" s="193">
        <v>0</v>
      </c>
      <c r="F13" s="44">
        <f t="shared" si="0"/>
        <v>0</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45118.32</v>
      </c>
      <c r="E15" s="193">
        <v>0</v>
      </c>
      <c r="F15" s="44">
        <f t="shared" si="0"/>
        <v>0</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5476.23</v>
      </c>
      <c r="E23" s="59">
        <f t="shared" si="2"/>
        <v>5776.91</v>
      </c>
      <c r="F23" s="44">
        <f t="shared" si="0"/>
        <v>105.49063863278205</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5476.23</v>
      </c>
      <c r="E27" s="193">
        <v>5776.91</v>
      </c>
      <c r="F27" s="44">
        <f t="shared" si="0"/>
        <v>105.49063863278205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1645.65</v>
      </c>
      <c r="E29" s="59">
        <f>SUM(E30:E35)</f>
        <v>1589.22</v>
      </c>
      <c r="F29" s="44">
        <f t="shared" si="0"/>
        <v>96.570959803117304</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1645.65</v>
      </c>
      <c r="E31" s="193">
        <v>1589.22</v>
      </c>
      <c r="F31" s="44">
        <f t="shared" si="0"/>
        <v>96.570959803117304</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449958.33999999997</v>
      </c>
      <c r="E49" s="59">
        <f>E50+E53+E58+E61+E64+E68+E71+E74+E77</f>
        <v>339180.76</v>
      </c>
      <c r="F49" s="44">
        <f t="shared" si="0"/>
        <v>75.380480779620626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225558.34</v>
      </c>
      <c r="E58" s="59">
        <f t="shared" si="9"/>
        <v>239892.06</v>
      </c>
      <c r="F58" s="44">
        <f t="shared" si="0"/>
        <v>106.35477278295274</v>
      </c>
    </row>
    <row r="59" spans="1:6" ht="24" x14ac:dyDescent="0.2">
      <c r="A59" s="62">
        <v>6331</v>
      </c>
      <c r="B59" s="64" t="s">
        <v>169</v>
      </c>
      <c r="C59" s="267" t="s">
        <v>170</v>
      </c>
      <c r="D59" s="193">
        <v>200558.34</v>
      </c>
      <c r="E59" s="193">
        <v>214892.06</v>
      </c>
      <c r="F59" s="44">
        <f t="shared" si="0"/>
        <v>107.14690797700061</v>
      </c>
    </row>
    <row r="60" spans="1:6" ht="24" x14ac:dyDescent="0.2">
      <c r="A60" s="62">
        <v>6332</v>
      </c>
      <c r="B60" s="64" t="s">
        <v>171</v>
      </c>
      <c r="C60" s="267" t="s">
        <v>172</v>
      </c>
      <c r="D60" s="193">
        <v>25000</v>
      </c>
      <c r="E60" s="193">
        <v>25000</v>
      </c>
      <c r="F60" s="44">
        <f t="shared" si="0"/>
        <v>100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224400</v>
      </c>
      <c r="E74" s="59">
        <f t="shared" si="13"/>
        <v>99288.700000000012</v>
      </c>
      <c r="F74" s="44">
        <f t="shared" si="0"/>
        <v>44.246301247771839</v>
      </c>
    </row>
    <row r="75" spans="1:6" ht="12.75" customHeight="1" x14ac:dyDescent="0.2">
      <c r="A75" s="62" t="s">
        <v>201</v>
      </c>
      <c r="B75" s="64" t="s">
        <v>202</v>
      </c>
      <c r="C75" s="267" t="s">
        <v>201</v>
      </c>
      <c r="D75" s="193">
        <v>224400</v>
      </c>
      <c r="E75" s="193">
        <v>97250.46</v>
      </c>
      <c r="F75" s="44">
        <f t="shared" si="0"/>
        <v>43.337994652406422</v>
      </c>
    </row>
    <row r="76" spans="1:6" ht="12.75" customHeight="1" x14ac:dyDescent="0.2">
      <c r="A76" s="62" t="s">
        <v>203</v>
      </c>
      <c r="B76" s="64" t="s">
        <v>204</v>
      </c>
      <c r="C76" s="267" t="s">
        <v>203</v>
      </c>
      <c r="D76" s="193">
        <v>0</v>
      </c>
      <c r="E76" s="193">
        <v>2038.24</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65200.77</v>
      </c>
      <c r="E82" s="59">
        <f t="shared" si="15"/>
        <v>68524.86</v>
      </c>
      <c r="F82" s="44">
        <f t="shared" si="0"/>
        <v>105.09823733676767</v>
      </c>
    </row>
    <row r="83" spans="1:6" ht="12.75" customHeight="1" x14ac:dyDescent="0.2">
      <c r="A83" s="62">
        <v>641</v>
      </c>
      <c r="B83" s="63" t="s">
        <v>217</v>
      </c>
      <c r="C83" s="267" t="s">
        <v>218</v>
      </c>
      <c r="D83" s="59">
        <f t="shared" ref="D83:E83" si="16">SUM(D84:D90)</f>
        <v>0.89</v>
      </c>
      <c r="E83" s="59">
        <f t="shared" si="16"/>
        <v>0.91</v>
      </c>
      <c r="F83" s="44">
        <f t="shared" si="0"/>
        <v>102.24719101123596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0.89</v>
      </c>
      <c r="E85" s="193">
        <v>0.91</v>
      </c>
      <c r="F85" s="44">
        <f t="shared" si="0"/>
        <v>102.24719101123596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65199.88</v>
      </c>
      <c r="E91" s="59">
        <f t="shared" si="17"/>
        <v>68523.95</v>
      </c>
      <c r="F91" s="44">
        <f t="shared" si="0"/>
        <v>105.09827625449617</v>
      </c>
    </row>
    <row r="92" spans="1:6" ht="12.75" customHeight="1" x14ac:dyDescent="0.2">
      <c r="A92" s="62">
        <v>6421</v>
      </c>
      <c r="B92" s="63" t="s">
        <v>235</v>
      </c>
      <c r="C92" s="267" t="s">
        <v>236</v>
      </c>
      <c r="D92" s="193">
        <v>6385.95</v>
      </c>
      <c r="E92" s="193">
        <v>265.45</v>
      </c>
      <c r="F92" s="44">
        <f t="shared" si="0"/>
        <v>4.1567816847923957</v>
      </c>
    </row>
    <row r="93" spans="1:6" ht="12.75" customHeight="1" x14ac:dyDescent="0.2">
      <c r="A93" s="62">
        <v>6422</v>
      </c>
      <c r="B93" s="63" t="s">
        <v>237</v>
      </c>
      <c r="C93" s="267" t="s">
        <v>238</v>
      </c>
      <c r="D93" s="193">
        <v>53576.29</v>
      </c>
      <c r="E93" s="193">
        <v>58685.5</v>
      </c>
      <c r="F93" s="44">
        <f t="shared" si="0"/>
        <v>109.53632661014787</v>
      </c>
    </row>
    <row r="94" spans="1:6" ht="12.75" customHeight="1" x14ac:dyDescent="0.2">
      <c r="A94" s="62">
        <v>6423</v>
      </c>
      <c r="B94" s="63" t="s">
        <v>239</v>
      </c>
      <c r="C94" s="267" t="s">
        <v>240</v>
      </c>
      <c r="D94" s="193">
        <v>5165.17</v>
      </c>
      <c r="E94" s="193">
        <v>9573</v>
      </c>
      <c r="F94" s="44">
        <f t="shared" si="0"/>
        <v>185.33755907356388</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72.47</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52201.88</v>
      </c>
      <c r="E106" s="59">
        <f>E107+E112+E120+E124</f>
        <v>100147.35999999999</v>
      </c>
      <c r="F106" s="44">
        <f t="shared" si="0"/>
        <v>191.84627067071145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51783.78</v>
      </c>
      <c r="E112" s="59">
        <f t="shared" si="20"/>
        <v>100073.76999999999</v>
      </c>
      <c r="F112" s="44">
        <f t="shared" si="0"/>
        <v>193.25311902684584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94.13</v>
      </c>
      <c r="E114" s="193">
        <v>0</v>
      </c>
      <c r="F114" s="44">
        <f t="shared" si="0"/>
        <v>0</v>
      </c>
    </row>
    <row r="115" spans="1:6" ht="12.75" customHeight="1" x14ac:dyDescent="0.2">
      <c r="A115" s="62">
        <v>6524</v>
      </c>
      <c r="B115" s="63" t="s">
        <v>281</v>
      </c>
      <c r="C115" s="267" t="s">
        <v>282</v>
      </c>
      <c r="D115" s="193">
        <v>4473.41</v>
      </c>
      <c r="E115" s="193">
        <v>56400.5</v>
      </c>
      <c r="F115" s="44">
        <f t="shared" si="0"/>
        <v>1260.7943381000177</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47216.24</v>
      </c>
      <c r="E117" s="193">
        <v>43673.27</v>
      </c>
      <c r="F117" s="44">
        <f t="shared" si="0"/>
        <v>92.496289412286956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418.1</v>
      </c>
      <c r="E120" s="59">
        <f t="shared" si="21"/>
        <v>73.59</v>
      </c>
      <c r="F120" s="44">
        <f t="shared" si="0"/>
        <v>17.601052379813442</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418.1</v>
      </c>
      <c r="E122" s="193">
        <v>73.59</v>
      </c>
      <c r="F122" s="44">
        <f t="shared" si="0"/>
        <v>17.601052379813442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3529.09</v>
      </c>
      <c r="E140" s="59">
        <f t="shared" si="28"/>
        <v>4874.42</v>
      </c>
      <c r="F140" s="44">
        <f t="shared" si="26"/>
        <v>138.12115871230259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3529.09</v>
      </c>
      <c r="E151" s="193">
        <v>4874.42</v>
      </c>
      <c r="F151" s="44">
        <f t="shared" si="26"/>
        <v>138.12115871230259</v>
      </c>
    </row>
    <row r="152" spans="1:6" ht="12.75" customHeight="1" x14ac:dyDescent="0.2">
      <c r="A152" s="62">
        <v>3</v>
      </c>
      <c r="B152" s="63" t="s">
        <v>355</v>
      </c>
      <c r="C152" s="267" t="s">
        <v>61</v>
      </c>
      <c r="D152" s="59">
        <f>D153+D164+D202+D221+D230+D262+D273</f>
        <v>431963.34000000008</v>
      </c>
      <c r="E152" s="59">
        <f>E153+E164+E202+E221+E230+E262+E273</f>
        <v>725705.07</v>
      </c>
      <c r="F152" s="44">
        <f t="shared" si="26"/>
        <v>168.00154151970392</v>
      </c>
    </row>
    <row r="153" spans="1:6" ht="12.75" customHeight="1" x14ac:dyDescent="0.2">
      <c r="A153" s="62">
        <v>31</v>
      </c>
      <c r="B153" s="63" t="s">
        <v>356</v>
      </c>
      <c r="C153" s="267" t="s">
        <v>357</v>
      </c>
      <c r="D153" s="59">
        <f t="shared" ref="D153:E153" si="30">D154+D159+D160</f>
        <v>262036.93000000002</v>
      </c>
      <c r="E153" s="59">
        <f t="shared" si="30"/>
        <v>339067.36</v>
      </c>
      <c r="F153" s="44">
        <f t="shared" si="26"/>
        <v>129.3967838808064</v>
      </c>
    </row>
    <row r="154" spans="1:6" ht="12.75" customHeight="1" x14ac:dyDescent="0.2">
      <c r="A154" s="62">
        <v>311</v>
      </c>
      <c r="B154" s="63" t="s">
        <v>358</v>
      </c>
      <c r="C154" s="267" t="s">
        <v>359</v>
      </c>
      <c r="D154" s="59">
        <f t="shared" ref="D154:E154" si="31">SUM(D155:D158)</f>
        <v>218574.14</v>
      </c>
      <c r="E154" s="59">
        <f t="shared" si="31"/>
        <v>286029.93</v>
      </c>
      <c r="F154" s="44">
        <f t="shared" si="26"/>
        <v>130.86174329680534</v>
      </c>
    </row>
    <row r="155" spans="1:6" ht="12.75" customHeight="1" x14ac:dyDescent="0.2">
      <c r="A155" s="62">
        <v>3111</v>
      </c>
      <c r="B155" s="63" t="s">
        <v>360</v>
      </c>
      <c r="C155" s="267" t="s">
        <v>361</v>
      </c>
      <c r="D155" s="193">
        <v>218574.14</v>
      </c>
      <c r="E155" s="193">
        <v>286029.93</v>
      </c>
      <c r="F155" s="44">
        <f t="shared" si="26"/>
        <v>130.86174329680534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7398</v>
      </c>
      <c r="E159" s="193">
        <v>5832.26</v>
      </c>
      <c r="F159" s="44">
        <f t="shared" si="26"/>
        <v>78.835631251689648</v>
      </c>
    </row>
    <row r="160" spans="1:6" ht="12.75" customHeight="1" x14ac:dyDescent="0.2">
      <c r="A160" s="62">
        <v>313</v>
      </c>
      <c r="B160" s="64" t="s">
        <v>370</v>
      </c>
      <c r="C160" s="267" t="s">
        <v>371</v>
      </c>
      <c r="D160" s="59">
        <f t="shared" ref="D160:E160" si="32">SUM(D161:D163)</f>
        <v>36064.79</v>
      </c>
      <c r="E160" s="59">
        <f t="shared" si="32"/>
        <v>47205.17</v>
      </c>
      <c r="F160" s="44">
        <f t="shared" si="26"/>
        <v>130.88990674838254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36064.79</v>
      </c>
      <c r="E162" s="193">
        <v>47205.17</v>
      </c>
      <c r="F162" s="44">
        <f t="shared" si="26"/>
        <v>130.88990674838254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129964.74</v>
      </c>
      <c r="E164" s="59">
        <f>E165+E170+E178+E188+E189+E194</f>
        <v>312907.58</v>
      </c>
      <c r="F164" s="44">
        <f t="shared" si="26"/>
        <v>240.76344091482045</v>
      </c>
    </row>
    <row r="165" spans="1:6" ht="12.75" customHeight="1" x14ac:dyDescent="0.2">
      <c r="A165" s="62">
        <v>321</v>
      </c>
      <c r="B165" s="63" t="s">
        <v>380</v>
      </c>
      <c r="C165" s="267" t="s">
        <v>381</v>
      </c>
      <c r="D165" s="59">
        <f t="shared" ref="D165:E165" si="33">SUM(D166:D169)</f>
        <v>5747.88</v>
      </c>
      <c r="E165" s="59">
        <f t="shared" si="33"/>
        <v>5296.2000000000007</v>
      </c>
      <c r="F165" s="44">
        <f t="shared" si="26"/>
        <v>92.141798367398081</v>
      </c>
    </row>
    <row r="166" spans="1:6" ht="12.75" customHeight="1" x14ac:dyDescent="0.2">
      <c r="A166" s="62">
        <v>3211</v>
      </c>
      <c r="B166" s="63" t="s">
        <v>382</v>
      </c>
      <c r="C166" s="267" t="s">
        <v>383</v>
      </c>
      <c r="D166" s="193">
        <v>286</v>
      </c>
      <c r="E166" s="193">
        <v>875.19</v>
      </c>
      <c r="F166" s="44">
        <f t="shared" si="26"/>
        <v>306.01048951048955</v>
      </c>
    </row>
    <row r="167" spans="1:6" ht="12.75" customHeight="1" x14ac:dyDescent="0.2">
      <c r="A167" s="62">
        <v>3212</v>
      </c>
      <c r="B167" s="63" t="s">
        <v>384</v>
      </c>
      <c r="C167" s="267" t="s">
        <v>385</v>
      </c>
      <c r="D167" s="193">
        <v>4154.88</v>
      </c>
      <c r="E167" s="193">
        <v>3262.01</v>
      </c>
      <c r="F167" s="44">
        <f t="shared" si="26"/>
        <v>78.510330021565011</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1307</v>
      </c>
      <c r="E169" s="193">
        <v>1159</v>
      </c>
      <c r="F169" s="44">
        <f t="shared" si="26"/>
        <v>88.676358071920419</v>
      </c>
    </row>
    <row r="170" spans="1:6" ht="12.75" customHeight="1" x14ac:dyDescent="0.2">
      <c r="A170" s="62">
        <v>322</v>
      </c>
      <c r="B170" s="63" t="s">
        <v>390</v>
      </c>
      <c r="C170" s="267" t="s">
        <v>391</v>
      </c>
      <c r="D170" s="59">
        <f t="shared" ref="D170:E170" si="34">SUM(D171:D177)</f>
        <v>38110.79</v>
      </c>
      <c r="E170" s="59">
        <f t="shared" si="34"/>
        <v>37538.28</v>
      </c>
      <c r="F170" s="44">
        <f t="shared" si="26"/>
        <v>98.497774514776509</v>
      </c>
    </row>
    <row r="171" spans="1:6" ht="12.75" customHeight="1" x14ac:dyDescent="0.2">
      <c r="A171" s="62">
        <v>3221</v>
      </c>
      <c r="B171" s="63" t="s">
        <v>392</v>
      </c>
      <c r="C171" s="267" t="s">
        <v>393</v>
      </c>
      <c r="D171" s="193">
        <v>7709.39</v>
      </c>
      <c r="E171" s="193">
        <v>8596.8799999999992</v>
      </c>
      <c r="F171" s="44">
        <f t="shared" si="26"/>
        <v>111.5118057330087</v>
      </c>
    </row>
    <row r="172" spans="1:6" ht="12.75" customHeight="1" x14ac:dyDescent="0.2">
      <c r="A172" s="62">
        <v>3222</v>
      </c>
      <c r="B172" s="63" t="s">
        <v>394</v>
      </c>
      <c r="C172" s="267" t="s">
        <v>395</v>
      </c>
      <c r="D172" s="193">
        <v>8307.9599999999991</v>
      </c>
      <c r="E172" s="193">
        <v>8455.08</v>
      </c>
      <c r="F172" s="44">
        <f t="shared" si="26"/>
        <v>101.77083182875219</v>
      </c>
    </row>
    <row r="173" spans="1:6" ht="12.75" customHeight="1" x14ac:dyDescent="0.2">
      <c r="A173" s="62">
        <v>3223</v>
      </c>
      <c r="B173" s="64" t="s">
        <v>396</v>
      </c>
      <c r="C173" s="267" t="s">
        <v>397</v>
      </c>
      <c r="D173" s="193">
        <v>17871.310000000001</v>
      </c>
      <c r="E173" s="193">
        <v>19125.419999999998</v>
      </c>
      <c r="F173" s="44">
        <f t="shared" si="26"/>
        <v>107.01744863694938</v>
      </c>
    </row>
    <row r="174" spans="1:6" ht="12.75" customHeight="1" x14ac:dyDescent="0.2">
      <c r="A174" s="62">
        <v>3224</v>
      </c>
      <c r="B174" s="64" t="s">
        <v>398</v>
      </c>
      <c r="C174" s="267" t="s">
        <v>399</v>
      </c>
      <c r="D174" s="193">
        <v>1710.26</v>
      </c>
      <c r="E174" s="193">
        <v>154.08000000000001</v>
      </c>
      <c r="F174" s="44">
        <f t="shared" si="26"/>
        <v>9.009156502520085</v>
      </c>
    </row>
    <row r="175" spans="1:6" ht="12.75" customHeight="1" x14ac:dyDescent="0.2">
      <c r="A175" s="62">
        <v>3225</v>
      </c>
      <c r="B175" s="64" t="s">
        <v>400</v>
      </c>
      <c r="C175" s="267" t="s">
        <v>401</v>
      </c>
      <c r="D175" s="193">
        <v>2364.41</v>
      </c>
      <c r="E175" s="193">
        <v>1123.07</v>
      </c>
      <c r="F175" s="44">
        <f t="shared" si="26"/>
        <v>47.498953227232164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147.46</v>
      </c>
      <c r="E177" s="193">
        <v>83.75</v>
      </c>
      <c r="F177" s="44">
        <f t="shared" si="26"/>
        <v>56.795063067950622</v>
      </c>
    </row>
    <row r="178" spans="1:6" ht="12.75" customHeight="1" x14ac:dyDescent="0.2">
      <c r="A178" s="62">
        <v>323</v>
      </c>
      <c r="B178" s="64" t="s">
        <v>406</v>
      </c>
      <c r="C178" s="267" t="s">
        <v>407</v>
      </c>
      <c r="D178" s="59">
        <f t="shared" ref="D178:E178" si="35">SUM(D179:D187)</f>
        <v>70400.19</v>
      </c>
      <c r="E178" s="59">
        <f t="shared" si="35"/>
        <v>229519.83</v>
      </c>
      <c r="F178" s="44">
        <f t="shared" si="26"/>
        <v>326.02160590759769</v>
      </c>
    </row>
    <row r="179" spans="1:6" ht="12.75" customHeight="1" x14ac:dyDescent="0.2">
      <c r="A179" s="62">
        <v>3231</v>
      </c>
      <c r="B179" s="64" t="s">
        <v>408</v>
      </c>
      <c r="C179" s="267" t="s">
        <v>409</v>
      </c>
      <c r="D179" s="193">
        <v>2427.1799999999998</v>
      </c>
      <c r="E179" s="193">
        <v>2169.62</v>
      </c>
      <c r="F179" s="44">
        <f t="shared" si="26"/>
        <v>89.388508474855598</v>
      </c>
    </row>
    <row r="180" spans="1:6" ht="12.75" customHeight="1" x14ac:dyDescent="0.2">
      <c r="A180" s="62">
        <v>3232</v>
      </c>
      <c r="B180" s="64" t="s">
        <v>410</v>
      </c>
      <c r="C180" s="267" t="s">
        <v>411</v>
      </c>
      <c r="D180" s="193">
        <v>15609.93</v>
      </c>
      <c r="E180" s="193">
        <v>65501.97</v>
      </c>
      <c r="F180" s="44">
        <f t="shared" si="26"/>
        <v>419.61732051328863</v>
      </c>
    </row>
    <row r="181" spans="1:6" ht="12.75" customHeight="1" x14ac:dyDescent="0.2">
      <c r="A181" s="62">
        <v>3233</v>
      </c>
      <c r="B181" s="64" t="s">
        <v>412</v>
      </c>
      <c r="C181" s="267" t="s">
        <v>413</v>
      </c>
      <c r="D181" s="193">
        <v>5082.9399999999996</v>
      </c>
      <c r="E181" s="193">
        <v>1565.95</v>
      </c>
      <c r="F181" s="44">
        <f t="shared" si="26"/>
        <v>30.807957599342117</v>
      </c>
    </row>
    <row r="182" spans="1:6" ht="12.75" customHeight="1" x14ac:dyDescent="0.2">
      <c r="A182" s="62">
        <v>3234</v>
      </c>
      <c r="B182" s="64" t="s">
        <v>414</v>
      </c>
      <c r="C182" s="267" t="s">
        <v>415</v>
      </c>
      <c r="D182" s="193">
        <v>9592.1299999999992</v>
      </c>
      <c r="E182" s="193">
        <v>18913.73</v>
      </c>
      <c r="F182" s="44">
        <f t="shared" si="26"/>
        <v>197.17966708124266</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2995.25</v>
      </c>
      <c r="E184" s="193">
        <v>7580.01</v>
      </c>
      <c r="F184" s="44">
        <f t="shared" si="26"/>
        <v>253.06769050997414</v>
      </c>
    </row>
    <row r="185" spans="1:6" ht="12.75" customHeight="1" x14ac:dyDescent="0.2">
      <c r="A185" s="62">
        <v>3237</v>
      </c>
      <c r="B185" s="63" t="s">
        <v>420</v>
      </c>
      <c r="C185" s="267" t="s">
        <v>421</v>
      </c>
      <c r="D185" s="193">
        <v>28000.19</v>
      </c>
      <c r="E185" s="193">
        <v>122331.74</v>
      </c>
      <c r="F185" s="44">
        <f t="shared" si="26"/>
        <v>436.89610677641832</v>
      </c>
    </row>
    <row r="186" spans="1:6" ht="12.75" customHeight="1" x14ac:dyDescent="0.2">
      <c r="A186" s="62">
        <v>3238</v>
      </c>
      <c r="B186" s="63" t="s">
        <v>422</v>
      </c>
      <c r="C186" s="267" t="s">
        <v>423</v>
      </c>
      <c r="D186" s="193">
        <v>4319.6000000000004</v>
      </c>
      <c r="E186" s="193">
        <v>3533.75</v>
      </c>
      <c r="F186" s="44">
        <f t="shared" si="26"/>
        <v>81.80734327252523</v>
      </c>
    </row>
    <row r="187" spans="1:6" ht="12.75" customHeight="1" x14ac:dyDescent="0.2">
      <c r="A187" s="62">
        <v>3239</v>
      </c>
      <c r="B187" s="63" t="s">
        <v>424</v>
      </c>
      <c r="C187" s="267" t="s">
        <v>425</v>
      </c>
      <c r="D187" s="193">
        <v>2372.9699999999998</v>
      </c>
      <c r="E187" s="193">
        <v>7923.06</v>
      </c>
      <c r="F187" s="44">
        <f t="shared" si="26"/>
        <v>333.88791261583589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15705.88</v>
      </c>
      <c r="E194" s="59">
        <f t="shared" si="36"/>
        <v>40553.270000000004</v>
      </c>
      <c r="F194" s="44">
        <f t="shared" si="26"/>
        <v>258.20437950627411</v>
      </c>
    </row>
    <row r="195" spans="1:6" ht="12.75" customHeight="1" x14ac:dyDescent="0.2">
      <c r="A195" s="62">
        <v>3291</v>
      </c>
      <c r="B195" s="182" t="s">
        <v>440</v>
      </c>
      <c r="C195" s="267" t="s">
        <v>441</v>
      </c>
      <c r="D195" s="193">
        <v>594.48</v>
      </c>
      <c r="E195" s="193">
        <v>3971.59</v>
      </c>
      <c r="F195" s="44">
        <f t="shared" si="26"/>
        <v>668.07798412057593</v>
      </c>
    </row>
    <row r="196" spans="1:6" ht="12.75" customHeight="1" x14ac:dyDescent="0.2">
      <c r="A196" s="62">
        <v>3292</v>
      </c>
      <c r="B196" s="63" t="s">
        <v>442</v>
      </c>
      <c r="C196" s="267" t="s">
        <v>443</v>
      </c>
      <c r="D196" s="193">
        <v>1087.05</v>
      </c>
      <c r="E196" s="193">
        <v>1193.95</v>
      </c>
      <c r="F196" s="44">
        <f t="shared" si="26"/>
        <v>109.83395427993194</v>
      </c>
    </row>
    <row r="197" spans="1:6" ht="12.75" customHeight="1" x14ac:dyDescent="0.2">
      <c r="A197" s="62">
        <v>3293</v>
      </c>
      <c r="B197" s="63" t="s">
        <v>444</v>
      </c>
      <c r="C197" s="267" t="s">
        <v>445</v>
      </c>
      <c r="D197" s="193">
        <v>1877.66</v>
      </c>
      <c r="E197" s="193">
        <v>5259.22</v>
      </c>
      <c r="F197" s="44">
        <f t="shared" si="26"/>
        <v>280.09437278314499</v>
      </c>
    </row>
    <row r="198" spans="1:6" ht="12.75" customHeight="1" x14ac:dyDescent="0.2">
      <c r="A198" s="62">
        <v>3294</v>
      </c>
      <c r="B198" s="63" t="s">
        <v>446</v>
      </c>
      <c r="C198" s="267" t="s">
        <v>447</v>
      </c>
      <c r="D198" s="193">
        <v>448.68</v>
      </c>
      <c r="E198" s="193">
        <v>366.3</v>
      </c>
      <c r="F198" s="44">
        <f t="shared" si="26"/>
        <v>81.639475795667295</v>
      </c>
    </row>
    <row r="199" spans="1:6" ht="12.75" customHeight="1" x14ac:dyDescent="0.2">
      <c r="A199" s="62">
        <v>3295</v>
      </c>
      <c r="B199" s="63" t="s">
        <v>448</v>
      </c>
      <c r="C199" s="267" t="s">
        <v>449</v>
      </c>
      <c r="D199" s="193">
        <v>619.54999999999995</v>
      </c>
      <c r="E199" s="193">
        <v>798.46</v>
      </c>
      <c r="F199" s="44">
        <f t="shared" si="26"/>
        <v>128.87741102413045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11078.46</v>
      </c>
      <c r="E201" s="193">
        <v>28963.75</v>
      </c>
      <c r="F201" s="44">
        <f t="shared" si="26"/>
        <v>261.44202353034632</v>
      </c>
    </row>
    <row r="202" spans="1:6" ht="12.75" customHeight="1" x14ac:dyDescent="0.2">
      <c r="A202" s="62">
        <v>34</v>
      </c>
      <c r="B202" s="182" t="s">
        <v>454</v>
      </c>
      <c r="C202" s="267" t="s">
        <v>455</v>
      </c>
      <c r="D202" s="59">
        <f t="shared" ref="D202:E202" si="37">D203+D208+D216</f>
        <v>1099.03</v>
      </c>
      <c r="E202" s="59">
        <f t="shared" si="37"/>
        <v>1105.78</v>
      </c>
      <c r="F202" s="44">
        <f t="shared" si="26"/>
        <v>100.61417795692564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1099.03</v>
      </c>
      <c r="E216" s="59">
        <f t="shared" si="40"/>
        <v>1105.78</v>
      </c>
      <c r="F216" s="44">
        <f t="shared" si="26"/>
        <v>100.61417795692564</v>
      </c>
    </row>
    <row r="217" spans="1:6" ht="12.75" customHeight="1" x14ac:dyDescent="0.2">
      <c r="A217" s="62">
        <v>3431</v>
      </c>
      <c r="B217" s="181" t="s">
        <v>484</v>
      </c>
      <c r="C217" s="267" t="s">
        <v>485</v>
      </c>
      <c r="D217" s="193">
        <v>1099.03</v>
      </c>
      <c r="E217" s="193">
        <v>1105.78</v>
      </c>
      <c r="F217" s="44">
        <f t="shared" si="26"/>
        <v>100.61417795692564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15457.43</v>
      </c>
      <c r="E262" s="59">
        <f t="shared" si="55"/>
        <v>46642.979999999996</v>
      </c>
      <c r="F262" s="44">
        <f t="shared" ref="F262:F268" si="56">IF(D262&lt;&gt;0,IF(E262/D262&gt;=100,"&gt;&gt;100",E262/D262*100),"-")</f>
        <v>301.75119667370313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15457.43</v>
      </c>
      <c r="E269" s="59">
        <f t="shared" si="58"/>
        <v>46642.979999999996</v>
      </c>
      <c r="F269" s="44">
        <f t="shared" ref="F269:F272" si="59">IF(D269&lt;&gt;0,IF(E269/D269&gt;=100,"&gt;&gt;100",E269/D269*100),"-")</f>
        <v>301.75119667370313</v>
      </c>
    </row>
    <row r="270" spans="1:6" ht="12.75" customHeight="1" x14ac:dyDescent="0.2">
      <c r="A270" s="62">
        <v>3721</v>
      </c>
      <c r="B270" s="64" t="s">
        <v>581</v>
      </c>
      <c r="C270" s="267" t="s">
        <v>582</v>
      </c>
      <c r="D270" s="193">
        <v>9829.0400000000009</v>
      </c>
      <c r="E270" s="193">
        <v>39750</v>
      </c>
      <c r="F270" s="44">
        <f t="shared" si="59"/>
        <v>404.41385933926404</v>
      </c>
    </row>
    <row r="271" spans="1:6" ht="12.75" customHeight="1" x14ac:dyDescent="0.2">
      <c r="A271" s="62">
        <v>3722</v>
      </c>
      <c r="B271" s="64" t="s">
        <v>583</v>
      </c>
      <c r="C271" s="267" t="s">
        <v>584</v>
      </c>
      <c r="D271" s="193">
        <v>5628.39</v>
      </c>
      <c r="E271" s="193">
        <v>6892.98</v>
      </c>
      <c r="F271" s="44">
        <f t="shared" si="59"/>
        <v>122.46805924962554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23405.21</v>
      </c>
      <c r="E273" s="59">
        <f t="shared" si="60"/>
        <v>25981.37</v>
      </c>
      <c r="F273" s="44">
        <f t="shared" ref="F273:F277" si="61">IF(D273&lt;&gt;0,IF(E273/D273&gt;=100,"&gt;&gt;100",E273/D273*100),"-")</f>
        <v>111.00678011434206</v>
      </c>
    </row>
    <row r="274" spans="1:6" ht="12.75" customHeight="1" x14ac:dyDescent="0.2">
      <c r="A274" s="62">
        <v>381</v>
      </c>
      <c r="B274" s="63" t="s">
        <v>589</v>
      </c>
      <c r="C274" s="267" t="s">
        <v>590</v>
      </c>
      <c r="D274" s="59">
        <f t="shared" ref="D274:E274" si="62">SUM(D275:D277)</f>
        <v>15405.21</v>
      </c>
      <c r="E274" s="59">
        <f t="shared" si="62"/>
        <v>18055.87</v>
      </c>
      <c r="F274" s="44">
        <f t="shared" si="61"/>
        <v>117.20625684427542</v>
      </c>
    </row>
    <row r="275" spans="1:6" ht="12.75" customHeight="1" x14ac:dyDescent="0.2">
      <c r="A275" s="62">
        <v>3811</v>
      </c>
      <c r="B275" s="63" t="s">
        <v>591</v>
      </c>
      <c r="C275" s="267" t="s">
        <v>592</v>
      </c>
      <c r="D275" s="193">
        <v>15405.21</v>
      </c>
      <c r="E275" s="193">
        <v>18055.87</v>
      </c>
      <c r="F275" s="44">
        <f t="shared" si="61"/>
        <v>117.20625684427542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8000</v>
      </c>
      <c r="E278" s="59">
        <f t="shared" si="63"/>
        <v>7925.5</v>
      </c>
      <c r="F278" s="44">
        <f t="shared" ref="F278:F282" si="64">IF(D278&lt;&gt;0,IF(E278/D278&gt;=100,"&gt;&gt;100",E278/D278*100),"-")</f>
        <v>99.068750000000009</v>
      </c>
    </row>
    <row r="279" spans="1:6" ht="12.75" customHeight="1" x14ac:dyDescent="0.2">
      <c r="A279" s="62">
        <v>3821</v>
      </c>
      <c r="B279" s="63" t="s">
        <v>599</v>
      </c>
      <c r="C279" s="267" t="s">
        <v>600</v>
      </c>
      <c r="D279" s="193">
        <v>8000</v>
      </c>
      <c r="E279" s="193">
        <v>7925.5</v>
      </c>
      <c r="F279" s="44">
        <f t="shared" si="64"/>
        <v>99.068750000000009</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431963.34000000008</v>
      </c>
      <c r="E299" s="59">
        <f>E152-E297+E298</f>
        <v>725705.07</v>
      </c>
      <c r="F299" s="44">
        <f t="shared" si="68"/>
        <v>168.00154151970392</v>
      </c>
    </row>
    <row r="300" spans="1:6" ht="12.75" customHeight="1" x14ac:dyDescent="0.2">
      <c r="A300" s="62" t="s">
        <v>630</v>
      </c>
      <c r="B300" s="63" t="s">
        <v>641</v>
      </c>
      <c r="C300" s="267" t="s">
        <v>642</v>
      </c>
      <c r="D300" s="59">
        <f>IF(D6&gt;=D299,D6-D299,0)</f>
        <v>224743.42999999982</v>
      </c>
      <c r="E300" s="59">
        <f>IF(E6&gt;=E299,E6-E299,0)</f>
        <v>0</v>
      </c>
      <c r="F300" s="44">
        <f t="shared" si="68"/>
        <v>0</v>
      </c>
    </row>
    <row r="301" spans="1:6" ht="12.75" customHeight="1" x14ac:dyDescent="0.2">
      <c r="A301" s="62" t="s">
        <v>630</v>
      </c>
      <c r="B301" s="63" t="s">
        <v>643</v>
      </c>
      <c r="C301" s="267" t="s">
        <v>644</v>
      </c>
      <c r="D301" s="59">
        <f>IF(D299&gt;=D6,D299-D6,0)</f>
        <v>0</v>
      </c>
      <c r="E301" s="59">
        <f>IF(E299&gt;=E6,E299-E6,0)</f>
        <v>112459.19999999995</v>
      </c>
      <c r="F301" s="44" t="str">
        <f t="shared" si="68"/>
        <v>-</v>
      </c>
    </row>
    <row r="302" spans="1:6" ht="12.75" customHeight="1" x14ac:dyDescent="0.2">
      <c r="A302" s="62">
        <v>92211</v>
      </c>
      <c r="B302" s="63" t="s">
        <v>645</v>
      </c>
      <c r="C302" s="267" t="s">
        <v>646</v>
      </c>
      <c r="D302" s="193">
        <v>350214.85</v>
      </c>
      <c r="E302" s="193">
        <v>325684.44</v>
      </c>
      <c r="F302" s="44">
        <f t="shared" si="68"/>
        <v>92.995611122715104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61279.95</v>
      </c>
      <c r="E304" s="193">
        <v>2848205.69</v>
      </c>
      <c r="F304" s="44">
        <f t="shared" si="68"/>
        <v>4647.8590305638309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2595</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2595</v>
      </c>
      <c r="F321" s="44" t="str">
        <f t="shared" si="72"/>
        <v>-</v>
      </c>
    </row>
    <row r="322" spans="1:6" ht="12.75" customHeight="1" x14ac:dyDescent="0.2">
      <c r="A322" s="62">
        <v>721</v>
      </c>
      <c r="B322" s="63" t="s">
        <v>684</v>
      </c>
      <c r="C322" s="267" t="s">
        <v>685</v>
      </c>
      <c r="D322" s="59">
        <f t="shared" ref="D322:E322" si="77">SUM(D323:D326)</f>
        <v>0</v>
      </c>
      <c r="E322" s="59">
        <f t="shared" si="77"/>
        <v>2595</v>
      </c>
      <c r="F322" s="44" t="str">
        <f t="shared" si="72"/>
        <v>-</v>
      </c>
    </row>
    <row r="323" spans="1:6" ht="12.75" customHeight="1" x14ac:dyDescent="0.2">
      <c r="A323" s="62">
        <v>7211</v>
      </c>
      <c r="B323" s="63" t="s">
        <v>686</v>
      </c>
      <c r="C323" s="267" t="s">
        <v>687</v>
      </c>
      <c r="D323" s="193">
        <v>0</v>
      </c>
      <c r="E323" s="193">
        <v>2595</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39973.26</v>
      </c>
      <c r="E360" s="59">
        <f t="shared" si="86"/>
        <v>88237.16</v>
      </c>
      <c r="F360" s="44">
        <f t="shared" si="72"/>
        <v>220.74046500085305</v>
      </c>
    </row>
    <row r="361" spans="1:6" ht="12.75" customHeight="1" x14ac:dyDescent="0.2">
      <c r="A361" s="62">
        <v>41</v>
      </c>
      <c r="B361" s="63" t="s">
        <v>762</v>
      </c>
      <c r="C361" s="267" t="s">
        <v>763</v>
      </c>
      <c r="D361" s="59">
        <f t="shared" ref="D361:E361" si="87">D362+D366</f>
        <v>19250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19250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19250</v>
      </c>
      <c r="E372" s="193">
        <v>0</v>
      </c>
      <c r="F372" s="44">
        <f t="shared" si="72"/>
        <v>0</v>
      </c>
    </row>
    <row r="373" spans="1:6" ht="24" x14ac:dyDescent="0.2">
      <c r="A373" s="62">
        <v>42</v>
      </c>
      <c r="B373" s="182" t="s">
        <v>778</v>
      </c>
      <c r="C373" s="267" t="s">
        <v>779</v>
      </c>
      <c r="D373" s="59">
        <f t="shared" ref="D373:E373" si="90">D374+D379+D388+D393+D398+D401</f>
        <v>20723.260000000002</v>
      </c>
      <c r="E373" s="59">
        <f t="shared" si="90"/>
        <v>88237.16</v>
      </c>
      <c r="F373" s="44">
        <f t="shared" si="72"/>
        <v>425.78802755937045</v>
      </c>
    </row>
    <row r="374" spans="1:6" ht="12.75" customHeight="1" x14ac:dyDescent="0.2">
      <c r="A374" s="62">
        <v>421</v>
      </c>
      <c r="B374" s="63" t="s">
        <v>780</v>
      </c>
      <c r="C374" s="267" t="s">
        <v>781</v>
      </c>
      <c r="D374" s="59">
        <f t="shared" ref="D374:E374" si="91">SUM(D375:D378)</f>
        <v>11014.95</v>
      </c>
      <c r="E374" s="59">
        <f t="shared" si="91"/>
        <v>87167.89</v>
      </c>
      <c r="F374" s="44">
        <f t="shared" si="72"/>
        <v>791.35983368058862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11014.95</v>
      </c>
      <c r="E378" s="193">
        <v>87167.89</v>
      </c>
      <c r="F378" s="44">
        <f t="shared" si="72"/>
        <v>791.35983368058862</v>
      </c>
    </row>
    <row r="379" spans="1:6" ht="12.75" customHeight="1" x14ac:dyDescent="0.2">
      <c r="A379" s="62">
        <v>422</v>
      </c>
      <c r="B379" s="63" t="s">
        <v>786</v>
      </c>
      <c r="C379" s="267" t="s">
        <v>787</v>
      </c>
      <c r="D379" s="59">
        <f t="shared" ref="D379:E379" si="92">SUM(D380:D387)</f>
        <v>9708.31</v>
      </c>
      <c r="E379" s="59">
        <f t="shared" si="92"/>
        <v>1069.27</v>
      </c>
      <c r="F379" s="44">
        <f t="shared" si="72"/>
        <v>11.013966385498609</v>
      </c>
    </row>
    <row r="380" spans="1:6" ht="12.75" customHeight="1" x14ac:dyDescent="0.2">
      <c r="A380" s="62">
        <v>4221</v>
      </c>
      <c r="B380" s="63" t="s">
        <v>696</v>
      </c>
      <c r="C380" s="267" t="s">
        <v>788</v>
      </c>
      <c r="D380" s="193">
        <v>787.9</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8920.41</v>
      </c>
      <c r="E386" s="193">
        <v>1069.27</v>
      </c>
      <c r="F386" s="44">
        <f t="shared" si="72"/>
        <v>11.986780876663742</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39973.26</v>
      </c>
      <c r="E418" s="59">
        <f t="shared" si="102"/>
        <v>85642.16</v>
      </c>
      <c r="F418" s="44">
        <f t="shared" si="72"/>
        <v>214.24862520595016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232709.15</v>
      </c>
      <c r="E420" s="193">
        <v>15281.74</v>
      </c>
      <c r="F420" s="44">
        <f t="shared" si="72"/>
        <v>6.5668840266916888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656706.7699999999</v>
      </c>
      <c r="E422" s="59">
        <f>E6+E308</f>
        <v>615840.87</v>
      </c>
      <c r="F422" s="44">
        <f t="shared" si="72"/>
        <v>93.777146533756621</v>
      </c>
    </row>
    <row r="423" spans="1:6" ht="12.75" customHeight="1" x14ac:dyDescent="0.2">
      <c r="A423" s="62" t="s">
        <v>630</v>
      </c>
      <c r="B423" s="63" t="s">
        <v>853</v>
      </c>
      <c r="C423" s="267" t="s">
        <v>854</v>
      </c>
      <c r="D423" s="59">
        <f t="shared" ref="D423:E423" si="103">D299+D360</f>
        <v>471936.60000000009</v>
      </c>
      <c r="E423" s="59">
        <f t="shared" si="103"/>
        <v>813942.23</v>
      </c>
      <c r="F423" s="44">
        <f t="shared" si="72"/>
        <v>172.46855403882637</v>
      </c>
    </row>
    <row r="424" spans="1:6" ht="12.75" customHeight="1" x14ac:dyDescent="0.2">
      <c r="A424" s="62" t="s">
        <v>630</v>
      </c>
      <c r="B424" s="63" t="s">
        <v>855</v>
      </c>
      <c r="C424" s="267" t="s">
        <v>856</v>
      </c>
      <c r="D424" s="59">
        <f t="shared" ref="D424:E424" si="104">IF(D422&gt;=D423,D422-D423,0)</f>
        <v>184770.16999999981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198101.36</v>
      </c>
      <c r="F425" s="44" t="str">
        <f t="shared" si="72"/>
        <v>-</v>
      </c>
    </row>
    <row r="426" spans="1:6" ht="12.75" customHeight="1" x14ac:dyDescent="0.2">
      <c r="A426" s="271" t="s">
        <v>859</v>
      </c>
      <c r="B426" s="182" t="s">
        <v>860</v>
      </c>
      <c r="C426" s="272" t="s">
        <v>861</v>
      </c>
      <c r="D426" s="59">
        <f t="shared" ref="D426:E426" si="106">IF(D302-D303+D419-D420&gt;=0,D302-D303+D419-D420,0)</f>
        <v>117505.69999999998</v>
      </c>
      <c r="E426" s="59">
        <f t="shared" si="106"/>
        <v>310402.7</v>
      </c>
      <c r="F426" s="44">
        <f t="shared" si="72"/>
        <v>264.15969608282836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61279.95</v>
      </c>
      <c r="E428" s="80">
        <f t="shared" si="108"/>
        <v>2848205.69</v>
      </c>
      <c r="F428" s="60">
        <f t="shared" si="72"/>
        <v>4647.8590305638309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13304.24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13300</v>
      </c>
      <c r="E584" s="59">
        <f t="shared" si="147"/>
        <v>0</v>
      </c>
      <c r="F584" s="44">
        <f t="shared" si="109"/>
        <v>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13300</v>
      </c>
      <c r="E589" s="59">
        <f t="shared" si="149"/>
        <v>0</v>
      </c>
      <c r="F589" s="44">
        <f t="shared" si="109"/>
        <v>0</v>
      </c>
    </row>
    <row r="590" spans="1:6" ht="12.75" customHeight="1" x14ac:dyDescent="0.2">
      <c r="A590" s="62">
        <v>5321</v>
      </c>
      <c r="B590" s="64" t="s">
        <v>1180</v>
      </c>
      <c r="C590" s="267" t="s">
        <v>1181</v>
      </c>
      <c r="D590" s="193">
        <v>13300</v>
      </c>
      <c r="E590" s="193">
        <v>0</v>
      </c>
      <c r="F590" s="44">
        <f t="shared" si="109"/>
        <v>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4.24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4.24</v>
      </c>
      <c r="E621" s="59">
        <f t="shared" si="158"/>
        <v>0</v>
      </c>
      <c r="F621" s="44">
        <f t="shared" si="109"/>
        <v>0</v>
      </c>
    </row>
    <row r="622" spans="1:6" ht="12.75" customHeight="1" x14ac:dyDescent="0.2">
      <c r="A622" s="62">
        <v>5471</v>
      </c>
      <c r="B622" s="63" t="s">
        <v>1242</v>
      </c>
      <c r="C622" s="267" t="s">
        <v>1243</v>
      </c>
      <c r="D622" s="193">
        <v>4.24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13304.24</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8970.91</v>
      </c>
      <c r="E642" s="193">
        <v>0</v>
      </c>
      <c r="F642" s="44">
        <f t="shared" si="109"/>
        <v>0</v>
      </c>
    </row>
    <row r="643" spans="1:6" ht="12.75" customHeight="1" x14ac:dyDescent="0.2">
      <c r="A643" s="62" t="s">
        <v>630</v>
      </c>
      <c r="B643" s="63" t="s">
        <v>1284</v>
      </c>
      <c r="C643" s="267" t="s">
        <v>1285</v>
      </c>
      <c r="D643" s="59">
        <f>D422+D430</f>
        <v>656706.7699999999</v>
      </c>
      <c r="E643" s="59">
        <f>E422+E430</f>
        <v>615840.87</v>
      </c>
      <c r="F643" s="44">
        <f t="shared" si="109"/>
        <v>93.777146533756621</v>
      </c>
    </row>
    <row r="644" spans="1:6" ht="12.75" customHeight="1" x14ac:dyDescent="0.2">
      <c r="A644" s="62" t="s">
        <v>630</v>
      </c>
      <c r="B644" s="63" t="s">
        <v>1286</v>
      </c>
      <c r="C644" s="267" t="s">
        <v>1287</v>
      </c>
      <c r="D644" s="59">
        <f>D423+D535</f>
        <v>485240.84000000008</v>
      </c>
      <c r="E644" s="59">
        <f>E423+E535</f>
        <v>813942.23</v>
      </c>
      <c r="F644" s="44">
        <f t="shared" si="109"/>
        <v>167.73984440386343</v>
      </c>
    </row>
    <row r="645" spans="1:6" ht="12.75" customHeight="1" x14ac:dyDescent="0.2">
      <c r="A645" s="62" t="s">
        <v>630</v>
      </c>
      <c r="B645" s="63" t="s">
        <v>1288</v>
      </c>
      <c r="C645" s="267" t="s">
        <v>1289</v>
      </c>
      <c r="D645" s="59">
        <f t="shared" ref="D645:E645" si="163">IF(D643&gt;=D644,D643-D644,0)</f>
        <v>171465.92999999982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198101.36</v>
      </c>
      <c r="F646" s="44" t="str">
        <f t="shared" si="109"/>
        <v>-</v>
      </c>
    </row>
    <row r="647" spans="1:6" ht="24" x14ac:dyDescent="0.2">
      <c r="A647" s="271" t="s">
        <v>1292</v>
      </c>
      <c r="B647" s="63" t="s">
        <v>1293</v>
      </c>
      <c r="C647" s="272" t="s">
        <v>1292</v>
      </c>
      <c r="D647" s="59">
        <f>IF(D426-D427+D641-D642&gt;=0,D426-D427+D641-D642,0)</f>
        <v>108534.78999999998</v>
      </c>
      <c r="E647" s="59">
        <f>IF(E426-E427+E641-E642&gt;=0,E426-E427+E641-E642,0)</f>
        <v>310402.7</v>
      </c>
      <c r="F647" s="44">
        <f t="shared" si="109"/>
        <v>285.99373528064143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280000.7199999998</v>
      </c>
      <c r="E649" s="59">
        <f t="shared" si="165"/>
        <v>112301.34000000003</v>
      </c>
      <c r="F649" s="44">
        <f t="shared" si="109"/>
        <v>40.107518294952996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200358.16</v>
      </c>
      <c r="E653" s="193">
        <v>453511.47</v>
      </c>
      <c r="F653" s="44">
        <f t="shared" ref="F653:F740" si="167">IF(D653&lt;&gt;0,IF(E653/D653&gt;=100,"&gt;&gt;100",E653/D653*100),"-")</f>
        <v>226.35038672744847</v>
      </c>
    </row>
    <row r="654" spans="1:6" ht="12.75" customHeight="1" x14ac:dyDescent="0.2">
      <c r="A654" s="62" t="s">
        <v>1305</v>
      </c>
      <c r="B654" s="63" t="s">
        <v>1306</v>
      </c>
      <c r="C654" s="267" t="s">
        <v>1305</v>
      </c>
      <c r="D654" s="193">
        <v>749205.61</v>
      </c>
      <c r="E654" s="193">
        <v>717439.04</v>
      </c>
      <c r="F654" s="44">
        <f t="shared" si="167"/>
        <v>95.759966346221034</v>
      </c>
    </row>
    <row r="655" spans="1:6" ht="12.75" customHeight="1" x14ac:dyDescent="0.2">
      <c r="A655" s="62" t="s">
        <v>1307</v>
      </c>
      <c r="B655" s="63" t="s">
        <v>1308</v>
      </c>
      <c r="C655" s="267" t="s">
        <v>1307</v>
      </c>
      <c r="D655" s="193">
        <v>591465.4</v>
      </c>
      <c r="E655" s="193">
        <v>939419.33</v>
      </c>
      <c r="F655" s="44">
        <f t="shared" si="167"/>
        <v>158.82912677563218</v>
      </c>
    </row>
    <row r="656" spans="1:6" ht="24" x14ac:dyDescent="0.2">
      <c r="A656" s="62">
        <v>11</v>
      </c>
      <c r="B656" s="63" t="s">
        <v>1309</v>
      </c>
      <c r="C656" s="267" t="s">
        <v>1310</v>
      </c>
      <c r="D656" s="59">
        <f t="shared" ref="D656:E656" si="168">+D653+D654-D655</f>
        <v>358098.37</v>
      </c>
      <c r="E656" s="59">
        <f t="shared" si="168"/>
        <v>231531.18000000005</v>
      </c>
      <c r="F656" s="44">
        <f t="shared" si="167"/>
        <v>64.655748083969229</v>
      </c>
    </row>
    <row r="657" spans="1:6" ht="24" x14ac:dyDescent="0.2">
      <c r="A657" s="62" t="s">
        <v>630</v>
      </c>
      <c r="B657" s="63" t="s">
        <v>1311</v>
      </c>
      <c r="C657" s="267" t="s">
        <v>1312</v>
      </c>
      <c r="D657" s="273">
        <v>26</v>
      </c>
      <c r="E657" s="273">
        <v>27</v>
      </c>
      <c r="F657" s="44">
        <f t="shared" si="167"/>
        <v>103.84615384615385</v>
      </c>
    </row>
    <row r="658" spans="1:6" ht="24" x14ac:dyDescent="0.2">
      <c r="A658" s="62" t="s">
        <v>630</v>
      </c>
      <c r="B658" s="63" t="s">
        <v>1313</v>
      </c>
      <c r="C658" s="267" t="s">
        <v>1314</v>
      </c>
      <c r="D658" s="273">
        <v>13</v>
      </c>
      <c r="E658" s="273">
        <v>12</v>
      </c>
      <c r="F658" s="44">
        <f t="shared" si="167"/>
        <v>92.307692307692307</v>
      </c>
    </row>
    <row r="659" spans="1:6" ht="12.75" customHeight="1" x14ac:dyDescent="0.2">
      <c r="A659" s="62" t="s">
        <v>630</v>
      </c>
      <c r="B659" s="63" t="s">
        <v>1315</v>
      </c>
      <c r="C659" s="267" t="s">
        <v>1316</v>
      </c>
      <c r="D659" s="273">
        <v>26</v>
      </c>
      <c r="E659" s="273">
        <v>27</v>
      </c>
      <c r="F659" s="44">
        <f t="shared" si="167"/>
        <v>103.84615384615385</v>
      </c>
    </row>
    <row r="660" spans="1:6" ht="12.75" customHeight="1" x14ac:dyDescent="0.2">
      <c r="A660" s="62" t="s">
        <v>630</v>
      </c>
      <c r="B660" s="63" t="s">
        <v>1317</v>
      </c>
      <c r="C660" s="267" t="s">
        <v>1318</v>
      </c>
      <c r="D660" s="273">
        <v>13</v>
      </c>
      <c r="E660" s="273">
        <v>12</v>
      </c>
      <c r="F660" s="44">
        <f t="shared" si="167"/>
        <v>92.307692307692307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5776.91</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198558.34</v>
      </c>
      <c r="E669" s="193">
        <v>213936.06</v>
      </c>
      <c r="F669" s="44">
        <f t="shared" si="167"/>
        <v>107.7446860202397</v>
      </c>
    </row>
    <row r="670" spans="1:6" ht="12.75" customHeight="1" x14ac:dyDescent="0.2">
      <c r="A670" s="62">
        <v>63312</v>
      </c>
      <c r="B670" s="63" t="s">
        <v>1338</v>
      </c>
      <c r="C670" s="267" t="s">
        <v>1339</v>
      </c>
      <c r="D670" s="193">
        <v>2000</v>
      </c>
      <c r="E670" s="193">
        <v>956</v>
      </c>
      <c r="F670" s="44">
        <f t="shared" si="167"/>
        <v>47.8</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25000</v>
      </c>
      <c r="E674" s="193">
        <v>25000</v>
      </c>
      <c r="F674" s="44">
        <f t="shared" si="167"/>
        <v>100</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224400</v>
      </c>
      <c r="E702" s="191">
        <v>97250.46</v>
      </c>
      <c r="F702" s="70">
        <f t="shared" si="167"/>
        <v>43.337994652406422</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2038.24</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56822.21</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46337.26</v>
      </c>
      <c r="E724" s="191">
        <v>43013.54</v>
      </c>
      <c r="F724" s="70">
        <f t="shared" si="167"/>
        <v>92.827111486522938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4154.88</v>
      </c>
      <c r="E734" s="191">
        <v>3262.01</v>
      </c>
      <c r="F734" s="70">
        <f t="shared" si="167"/>
        <v>78.510330021565011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219</v>
      </c>
      <c r="E736" s="193">
        <v>109.5</v>
      </c>
      <c r="F736" s="44">
        <f t="shared" si="167"/>
        <v>50</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1366.15</v>
      </c>
      <c r="E738" s="193">
        <v>298.61</v>
      </c>
      <c r="F738" s="44">
        <f t="shared" si="167"/>
        <v>21.857775500494089</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594.48</v>
      </c>
      <c r="E741" s="191">
        <v>3971.59</v>
      </c>
      <c r="F741" s="70">
        <f t="shared" ref="F741:F1006" si="169">IF(D741&lt;&gt;0,IF(E741/D741&gt;=100,"&gt;&gt;100",E741/D741*100),"-")</f>
        <v>668.07798412057593</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798.46</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1263.67</v>
      </c>
      <c r="E843" s="193">
        <v>30650</v>
      </c>
      <c r="F843" s="44">
        <f t="shared" si="169"/>
        <v>2425.4750053415842</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2800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1725.37</v>
      </c>
      <c r="E848" s="193">
        <v>6300</v>
      </c>
      <c r="F848" s="44">
        <f t="shared" si="169"/>
        <v>365.13907161942075</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6840</v>
      </c>
      <c r="E850" s="193">
        <v>0</v>
      </c>
      <c r="F850" s="44">
        <f t="shared" si="169"/>
        <v>0</v>
      </c>
    </row>
    <row r="851" spans="1:6" ht="12.75" customHeight="1" x14ac:dyDescent="0.2">
      <c r="A851" s="62">
        <v>37221</v>
      </c>
      <c r="B851" s="63" t="s">
        <v>1679</v>
      </c>
      <c r="C851" s="267" t="s">
        <v>1680</v>
      </c>
      <c r="D851" s="193">
        <v>5628.39</v>
      </c>
      <c r="E851" s="193">
        <v>6892.98</v>
      </c>
      <c r="F851" s="44">
        <f t="shared" si="169"/>
        <v>122.46805924962554</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4.24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143924.23000000001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831506.69000000006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726938.51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340917.01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312059.11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1105.78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46642.98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7925.5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18288.13</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88237.16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16331.02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855823.58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718480.16999999993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337130.63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297885.31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1247.97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45976.25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7925.5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28314.51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127493.41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9850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119607.34000000008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21832.09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4671.8100000000004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4671.8100000000004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4671.8100000000004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10679.26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2463.7199999999998</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8215.5400000000009</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6481.02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97775.25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97775.25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9</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35907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2025-07-16T11:14:27Z</dcterms:modified>
</cp:coreProperties>
</file>